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75" yWindow="60" windowWidth="15900" windowHeight="11760" tabRatio="909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45621"/>
</workbook>
</file>

<file path=xl/calcChain.xml><?xml version="1.0" encoding="utf-8"?>
<calcChain xmlns="http://schemas.openxmlformats.org/spreadsheetml/2006/main">
  <c r="G20" i="5" l="1"/>
  <c r="AQ115" i="12" l="1"/>
  <c r="AQ116" i="12"/>
  <c r="AL125" i="7" l="1"/>
  <c r="AM124" i="7"/>
  <c r="AJ108" i="7"/>
  <c r="AK108" i="7"/>
  <c r="AJ113" i="7"/>
  <c r="AK113" i="7"/>
  <c r="AL113" i="7"/>
  <c r="AL108" i="7" s="1"/>
  <c r="AM113" i="7"/>
  <c r="AK115" i="7"/>
  <c r="AM115" i="7"/>
  <c r="AN115" i="7"/>
  <c r="AF115" i="7"/>
  <c r="AL116" i="7"/>
  <c r="AL117" i="7"/>
  <c r="AF117" i="7" s="1"/>
  <c r="AF116" i="7"/>
  <c r="AH122" i="7" l="1"/>
  <c r="AI122" i="7"/>
  <c r="AJ122" i="7"/>
  <c r="AP122" i="7"/>
  <c r="AQ122" i="7"/>
  <c r="AH130" i="7"/>
  <c r="AI130" i="7"/>
  <c r="AJ130" i="7"/>
  <c r="AK130" i="7"/>
  <c r="AL130" i="7"/>
  <c r="AM130" i="7"/>
  <c r="AN130" i="7"/>
  <c r="AO130" i="7"/>
  <c r="AP130" i="7"/>
  <c r="AQ130" i="7"/>
  <c r="AG130" i="7"/>
  <c r="AF130" i="7" s="1"/>
  <c r="AG128" i="7"/>
  <c r="V122" i="7"/>
  <c r="W122" i="7"/>
  <c r="X122" i="7"/>
  <c r="AA122" i="7"/>
  <c r="AD122" i="7"/>
  <c r="AE122" i="7"/>
  <c r="J122" i="7"/>
  <c r="K122" i="7"/>
  <c r="L122" i="7"/>
  <c r="N122" i="7"/>
  <c r="R122" i="7"/>
  <c r="S122" i="7"/>
  <c r="I122" i="7"/>
  <c r="T130" i="7"/>
  <c r="H130" i="7"/>
  <c r="AV129" i="7"/>
  <c r="AU129" i="7"/>
  <c r="AT129" i="7"/>
  <c r="AQ129" i="7"/>
  <c r="AP129" i="7"/>
  <c r="AO129" i="7"/>
  <c r="AN129" i="7"/>
  <c r="AM129" i="7"/>
  <c r="AL129" i="7"/>
  <c r="AK129" i="7"/>
  <c r="AJ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U122" i="7" s="1"/>
  <c r="S129" i="7"/>
  <c r="R129" i="7"/>
  <c r="Q129" i="7"/>
  <c r="P129" i="7"/>
  <c r="O129" i="7"/>
  <c r="N129" i="7"/>
  <c r="M129" i="7"/>
  <c r="L129" i="7"/>
  <c r="K129" i="7"/>
  <c r="J129" i="7"/>
  <c r="I129" i="7"/>
  <c r="H129" i="7"/>
  <c r="AG129" i="7" l="1"/>
  <c r="T129" i="7"/>
  <c r="I20" i="5"/>
  <c r="AF129" i="7" l="1"/>
  <c r="AG122" i="7"/>
  <c r="AH203" i="7"/>
  <c r="AI203" i="7"/>
  <c r="AJ203" i="7"/>
  <c r="AK203" i="7"/>
  <c r="AL203" i="7"/>
  <c r="AM203" i="7"/>
  <c r="AN203" i="7"/>
  <c r="AO203" i="7"/>
  <c r="AP203" i="7"/>
  <c r="AQ203" i="7"/>
  <c r="AH204" i="7"/>
  <c r="AI204" i="7"/>
  <c r="AJ204" i="7"/>
  <c r="AK204" i="7"/>
  <c r="AL204" i="7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L206" i="7"/>
  <c r="AM206" i="7"/>
  <c r="AN206" i="7"/>
  <c r="AO206" i="7"/>
  <c r="AP206" i="7"/>
  <c r="AQ206" i="7"/>
  <c r="AG204" i="7"/>
  <c r="AG205" i="7"/>
  <c r="AG206" i="7"/>
  <c r="AG202" i="7" s="1"/>
  <c r="AG203" i="7"/>
  <c r="AH199" i="7"/>
  <c r="AI199" i="7"/>
  <c r="AJ199" i="7"/>
  <c r="AK199" i="7"/>
  <c r="AL199" i="7"/>
  <c r="AM199" i="7"/>
  <c r="AN199" i="7"/>
  <c r="AO199" i="7"/>
  <c r="AP199" i="7"/>
  <c r="AQ199" i="7"/>
  <c r="AH200" i="7"/>
  <c r="AI200" i="7"/>
  <c r="AI198" i="7" s="1"/>
  <c r="AI197" i="7" s="1"/>
  <c r="AI196" i="7" s="1"/>
  <c r="AJ200" i="7"/>
  <c r="AK200" i="7"/>
  <c r="AL200" i="7"/>
  <c r="AM200" i="7"/>
  <c r="AN200" i="7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H191" i="7"/>
  <c r="AI191" i="7"/>
  <c r="AJ191" i="7"/>
  <c r="AK191" i="7"/>
  <c r="AL191" i="7"/>
  <c r="AM191" i="7"/>
  <c r="AN191" i="7"/>
  <c r="AO191" i="7"/>
  <c r="AP191" i="7"/>
  <c r="AQ191" i="7"/>
  <c r="AH192" i="7"/>
  <c r="AI192" i="7"/>
  <c r="AJ192" i="7"/>
  <c r="AK192" i="7"/>
  <c r="AL192" i="7"/>
  <c r="AM192" i="7"/>
  <c r="AN192" i="7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G193" i="7"/>
  <c r="AG194" i="7"/>
  <c r="AF194" i="7" s="1"/>
  <c r="AG191" i="7"/>
  <c r="AF203" i="7"/>
  <c r="AG198" i="7"/>
  <c r="AG184" i="7"/>
  <c r="AH117" i="7"/>
  <c r="AI117" i="7"/>
  <c r="AJ117" i="7"/>
  <c r="AK117" i="7"/>
  <c r="AM117" i="7"/>
  <c r="AN117" i="7"/>
  <c r="AO117" i="7"/>
  <c r="AP117" i="7"/>
  <c r="AQ117" i="7"/>
  <c r="AH116" i="7"/>
  <c r="AI116" i="7"/>
  <c r="AJ116" i="7"/>
  <c r="AK116" i="7"/>
  <c r="AM116" i="7"/>
  <c r="AN116" i="7"/>
  <c r="AO116" i="7"/>
  <c r="AP116" i="7"/>
  <c r="AQ116" i="7"/>
  <c r="AH115" i="7"/>
  <c r="AI115" i="7"/>
  <c r="AJ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F99" i="7" s="1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AF206" i="7"/>
  <c r="T206" i="7"/>
  <c r="H206" i="7"/>
  <c r="AF205" i="7"/>
  <c r="T205" i="7"/>
  <c r="H205" i="7"/>
  <c r="AF204" i="7"/>
  <c r="T204" i="7"/>
  <c r="H204" i="7"/>
  <c r="T203" i="7"/>
  <c r="H203" i="7"/>
  <c r="AQ202" i="7"/>
  <c r="AP202" i="7"/>
  <c r="AO202" i="7"/>
  <c r="AN202" i="7"/>
  <c r="AM202" i="7"/>
  <c r="AL202" i="7"/>
  <c r="AK202" i="7"/>
  <c r="AJ202" i="7"/>
  <c r="AI202" i="7"/>
  <c r="AH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T201" i="7"/>
  <c r="H201" i="7"/>
  <c r="AF200" i="7"/>
  <c r="T200" i="7"/>
  <c r="H200" i="7"/>
  <c r="T199" i="7"/>
  <c r="H199" i="7"/>
  <c r="AQ198" i="7"/>
  <c r="AQ197" i="7" s="1"/>
  <c r="AQ196" i="7" s="1"/>
  <c r="AP198" i="7"/>
  <c r="AO198" i="7"/>
  <c r="AN198" i="7"/>
  <c r="AM198" i="7"/>
  <c r="AL198" i="7"/>
  <c r="AK198" i="7"/>
  <c r="AJ198" i="7"/>
  <c r="AH198" i="7"/>
  <c r="AE198" i="7"/>
  <c r="AD198" i="7"/>
  <c r="AC198" i="7"/>
  <c r="AB198" i="7"/>
  <c r="AA198" i="7"/>
  <c r="Z198" i="7"/>
  <c r="Y198" i="7"/>
  <c r="X198" i="7"/>
  <c r="W198" i="7"/>
  <c r="V198" i="7"/>
  <c r="U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AP197" i="7"/>
  <c r="AO197" i="7"/>
  <c r="AN197" i="7"/>
  <c r="AM197" i="7"/>
  <c r="AL197" i="7"/>
  <c r="AK197" i="7"/>
  <c r="AJ197" i="7"/>
  <c r="AH197" i="7"/>
  <c r="AD197" i="7"/>
  <c r="AC197" i="7"/>
  <c r="AB197" i="7"/>
  <c r="AA197" i="7"/>
  <c r="Z197" i="7"/>
  <c r="Y197" i="7"/>
  <c r="X197" i="7"/>
  <c r="V197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AP196" i="7"/>
  <c r="AO196" i="7"/>
  <c r="AN196" i="7"/>
  <c r="AM196" i="7"/>
  <c r="AL196" i="7"/>
  <c r="AK196" i="7"/>
  <c r="AJ196" i="7"/>
  <c r="AH196" i="7"/>
  <c r="AD196" i="7"/>
  <c r="AC196" i="7"/>
  <c r="AB196" i="7"/>
  <c r="AA196" i="7"/>
  <c r="Z196" i="7"/>
  <c r="Y196" i="7"/>
  <c r="X196" i="7"/>
  <c r="V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T194" i="7"/>
  <c r="H194" i="7"/>
  <c r="AF193" i="7"/>
  <c r="T193" i="7"/>
  <c r="H193" i="7"/>
  <c r="AF192" i="7"/>
  <c r="T192" i="7"/>
  <c r="H192" i="7"/>
  <c r="T191" i="7"/>
  <c r="H191" i="7"/>
  <c r="AQ190" i="7"/>
  <c r="AP190" i="7"/>
  <c r="AO190" i="7"/>
  <c r="AN190" i="7"/>
  <c r="AM190" i="7"/>
  <c r="AL190" i="7"/>
  <c r="AK190" i="7"/>
  <c r="AJ190" i="7"/>
  <c r="AI190" i="7"/>
  <c r="AH190" i="7"/>
  <c r="AG190" i="7"/>
  <c r="AE190" i="7"/>
  <c r="AD190" i="7"/>
  <c r="AC190" i="7"/>
  <c r="AB190" i="7"/>
  <c r="AA190" i="7"/>
  <c r="Z190" i="7"/>
  <c r="Y190" i="7"/>
  <c r="X190" i="7"/>
  <c r="W190" i="7"/>
  <c r="V190" i="7"/>
  <c r="U190" i="7"/>
  <c r="T190" i="7" s="1"/>
  <c r="S190" i="7"/>
  <c r="R190" i="7"/>
  <c r="Q190" i="7"/>
  <c r="P190" i="7"/>
  <c r="O190" i="7"/>
  <c r="N190" i="7"/>
  <c r="M190" i="7"/>
  <c r="L190" i="7"/>
  <c r="K190" i="7"/>
  <c r="J190" i="7"/>
  <c r="I190" i="7"/>
  <c r="H190" i="7"/>
  <c r="AQ189" i="7"/>
  <c r="AP189" i="7"/>
  <c r="AP188" i="7" s="1"/>
  <c r="AO189" i="7"/>
  <c r="AN189" i="7"/>
  <c r="AN188" i="7" s="1"/>
  <c r="AM189" i="7"/>
  <c r="AL189" i="7"/>
  <c r="AL188" i="7" s="1"/>
  <c r="AK189" i="7"/>
  <c r="AJ189" i="7"/>
  <c r="AJ188" i="7" s="1"/>
  <c r="AI189" i="7"/>
  <c r="AH189" i="7"/>
  <c r="AG189" i="7"/>
  <c r="AE189" i="7"/>
  <c r="AD189" i="7"/>
  <c r="AC189" i="7"/>
  <c r="AB189" i="7"/>
  <c r="AA189" i="7"/>
  <c r="Z189" i="7"/>
  <c r="Y189" i="7"/>
  <c r="X189" i="7"/>
  <c r="W189" i="7"/>
  <c r="V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AQ188" i="7"/>
  <c r="AO188" i="7"/>
  <c r="AM188" i="7"/>
  <c r="AK188" i="7"/>
  <c r="AH188" i="7"/>
  <c r="AG188" i="7"/>
  <c r="AE188" i="7"/>
  <c r="AD188" i="7"/>
  <c r="AC188" i="7"/>
  <c r="AB188" i="7"/>
  <c r="AA188" i="7"/>
  <c r="Z188" i="7"/>
  <c r="Y188" i="7"/>
  <c r="X188" i="7"/>
  <c r="W188" i="7"/>
  <c r="V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I212" i="7"/>
  <c r="I211" i="7" s="1"/>
  <c r="J212" i="7"/>
  <c r="K212" i="7"/>
  <c r="K211" i="7" s="1"/>
  <c r="L212" i="7"/>
  <c r="M212" i="7"/>
  <c r="M211" i="7" s="1"/>
  <c r="N212" i="7"/>
  <c r="N211" i="7" s="1"/>
  <c r="O212" i="7"/>
  <c r="O211" i="7" s="1"/>
  <c r="P212" i="7"/>
  <c r="P211" i="7" s="1"/>
  <c r="Q212" i="7"/>
  <c r="Q211" i="7" s="1"/>
  <c r="R212" i="7"/>
  <c r="R211" i="7" s="1"/>
  <c r="S212" i="7"/>
  <c r="S211" i="7" s="1"/>
  <c r="U212" i="7"/>
  <c r="U211" i="7" s="1"/>
  <c r="V212" i="7"/>
  <c r="W212" i="7"/>
  <c r="W211" i="7" s="1"/>
  <c r="X212" i="7"/>
  <c r="X211" i="7" s="1"/>
  <c r="Y212" i="7"/>
  <c r="Y211" i="7" s="1"/>
  <c r="Z212" i="7"/>
  <c r="Z211" i="7" s="1"/>
  <c r="AA212" i="7"/>
  <c r="AA211" i="7" s="1"/>
  <c r="AB212" i="7"/>
  <c r="AB211" i="7" s="1"/>
  <c r="AC212" i="7"/>
  <c r="AC211" i="7" s="1"/>
  <c r="AD212" i="7"/>
  <c r="AD211" i="7" s="1"/>
  <c r="AE212" i="7"/>
  <c r="AE211" i="7" s="1"/>
  <c r="H213" i="7"/>
  <c r="T213" i="7"/>
  <c r="AG213" i="7"/>
  <c r="AF213" i="7" s="1"/>
  <c r="AH213" i="7"/>
  <c r="AH212" i="7" s="1"/>
  <c r="AI213" i="7"/>
  <c r="AI212" i="7" s="1"/>
  <c r="AJ213" i="7"/>
  <c r="AK213" i="7"/>
  <c r="AK212" i="7" s="1"/>
  <c r="AL213" i="7"/>
  <c r="AL212" i="7" s="1"/>
  <c r="AM213" i="7"/>
  <c r="AM212" i="7" s="1"/>
  <c r="AN213" i="7"/>
  <c r="AN212" i="7" s="1"/>
  <c r="AO213" i="7"/>
  <c r="AO212" i="7" s="1"/>
  <c r="AP213" i="7"/>
  <c r="AP212" i="7" s="1"/>
  <c r="AQ213" i="7"/>
  <c r="AQ212" i="7" s="1"/>
  <c r="H214" i="7"/>
  <c r="T214" i="7"/>
  <c r="AG214" i="7"/>
  <c r="AF214" i="7" s="1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H216" i="7" s="1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F217" i="7" s="1"/>
  <c r="AH217" i="7"/>
  <c r="AI217" i="7"/>
  <c r="AI216" i="7" s="1"/>
  <c r="AJ217" i="7"/>
  <c r="AK217" i="7"/>
  <c r="AK216" i="7" s="1"/>
  <c r="AL217" i="7"/>
  <c r="AM217" i="7"/>
  <c r="AM216" i="7" s="1"/>
  <c r="AN217" i="7"/>
  <c r="AN216" i="7" s="1"/>
  <c r="AO217" i="7"/>
  <c r="AO216" i="7" s="1"/>
  <c r="AP217" i="7"/>
  <c r="AP216" i="7" s="1"/>
  <c r="AQ217" i="7"/>
  <c r="AQ216" i="7" s="1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F220" i="7" s="1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F221" i="7" s="1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P222" i="7" s="1"/>
  <c r="AQ223" i="7"/>
  <c r="H224" i="7"/>
  <c r="T224" i="7"/>
  <c r="AG224" i="7"/>
  <c r="AH224" i="7"/>
  <c r="AF224" i="7" s="1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AG226" i="7"/>
  <c r="AG225" i="7" s="1"/>
  <c r="AH226" i="7"/>
  <c r="AH225" i="7" s="1"/>
  <c r="AI226" i="7"/>
  <c r="AI225" i="7" s="1"/>
  <c r="AJ226" i="7"/>
  <c r="AJ225" i="7" s="1"/>
  <c r="AK226" i="7"/>
  <c r="AK225" i="7" s="1"/>
  <c r="AL226" i="7"/>
  <c r="AL225" i="7" s="1"/>
  <c r="AM226" i="7"/>
  <c r="AM225" i="7" s="1"/>
  <c r="AN226" i="7"/>
  <c r="AN225" i="7" s="1"/>
  <c r="AO226" i="7"/>
  <c r="AO225" i="7" s="1"/>
  <c r="AP226" i="7"/>
  <c r="AP225" i="7" s="1"/>
  <c r="AQ226" i="7"/>
  <c r="AQ225" i="7" s="1"/>
  <c r="AF201" i="7" l="1"/>
  <c r="T198" i="7"/>
  <c r="W197" i="7"/>
  <c r="W196" i="7" s="1"/>
  <c r="AF199" i="7"/>
  <c r="T222" i="7"/>
  <c r="T216" i="7"/>
  <c r="V211" i="7"/>
  <c r="T211" i="7" s="1"/>
  <c r="AF219" i="7"/>
  <c r="AF218" i="7"/>
  <c r="H222" i="7"/>
  <c r="J211" i="7"/>
  <c r="H211" i="7" s="1"/>
  <c r="AH216" i="7"/>
  <c r="AH211" i="7" s="1"/>
  <c r="AH210" i="7" s="1"/>
  <c r="AL216" i="7"/>
  <c r="AJ216" i="7"/>
  <c r="L211" i="7"/>
  <c r="L210" i="7" s="1"/>
  <c r="L209" i="7" s="1"/>
  <c r="AF215" i="7"/>
  <c r="AJ212" i="7"/>
  <c r="AF93" i="7"/>
  <c r="AF100" i="7"/>
  <c r="AF92" i="7"/>
  <c r="AF202" i="7"/>
  <c r="AE197" i="7"/>
  <c r="AE196" i="7" s="1"/>
  <c r="AF191" i="7"/>
  <c r="AF198" i="7"/>
  <c r="AG197" i="7"/>
  <c r="AF189" i="7"/>
  <c r="AF190" i="7"/>
  <c r="T202" i="7"/>
  <c r="U189" i="7"/>
  <c r="AF91" i="7"/>
  <c r="AF88" i="7"/>
  <c r="AI188" i="7"/>
  <c r="U197" i="7"/>
  <c r="T225" i="7"/>
  <c r="AF225" i="7"/>
  <c r="H225" i="7"/>
  <c r="AF226" i="7"/>
  <c r="T226" i="7"/>
  <c r="H226" i="7"/>
  <c r="AN222" i="7"/>
  <c r="AL222" i="7"/>
  <c r="AJ222" i="7"/>
  <c r="AH222" i="7"/>
  <c r="AF223" i="7"/>
  <c r="AP211" i="7"/>
  <c r="AP210" i="7" s="1"/>
  <c r="AP209" i="7" s="1"/>
  <c r="AN211" i="7"/>
  <c r="AN210" i="7" s="1"/>
  <c r="AN209" i="7" s="1"/>
  <c r="AL211" i="7"/>
  <c r="AL210" i="7" s="1"/>
  <c r="AL209" i="7" s="1"/>
  <c r="AJ211" i="7"/>
  <c r="AJ210" i="7" s="1"/>
  <c r="AJ209" i="7" s="1"/>
  <c r="AE210" i="7"/>
  <c r="AE209" i="7" s="1"/>
  <c r="AC210" i="7"/>
  <c r="AC209" i="7" s="1"/>
  <c r="AA210" i="7"/>
  <c r="AA209" i="7" s="1"/>
  <c r="Y210" i="7"/>
  <c r="Y209" i="7" s="1"/>
  <c r="W210" i="7"/>
  <c r="W209" i="7" s="1"/>
  <c r="U210" i="7"/>
  <c r="R210" i="7"/>
  <c r="R209" i="7" s="1"/>
  <c r="P210" i="7"/>
  <c r="P209" i="7" s="1"/>
  <c r="N210" i="7"/>
  <c r="N209" i="7" s="1"/>
  <c r="J210" i="7"/>
  <c r="AQ222" i="7"/>
  <c r="AO222" i="7"/>
  <c r="AM222" i="7"/>
  <c r="AK222" i="7"/>
  <c r="AI222" i="7"/>
  <c r="AG222" i="7"/>
  <c r="AF222" i="7" s="1"/>
  <c r="AQ211" i="7"/>
  <c r="AQ210" i="7" s="1"/>
  <c r="AQ209" i="7" s="1"/>
  <c r="AO211" i="7"/>
  <c r="AO210" i="7" s="1"/>
  <c r="AO209" i="7" s="1"/>
  <c r="AM211" i="7"/>
  <c r="AM210" i="7" s="1"/>
  <c r="AM209" i="7" s="1"/>
  <c r="AK211" i="7"/>
  <c r="AK210" i="7" s="1"/>
  <c r="AK209" i="7" s="1"/>
  <c r="AI211" i="7"/>
  <c r="AI210" i="7" s="1"/>
  <c r="AI209" i="7" s="1"/>
  <c r="AD210" i="7"/>
  <c r="AD209" i="7" s="1"/>
  <c r="AB210" i="7"/>
  <c r="AB209" i="7" s="1"/>
  <c r="Z210" i="7"/>
  <c r="Z209" i="7" s="1"/>
  <c r="X210" i="7"/>
  <c r="X209" i="7" s="1"/>
  <c r="V210" i="7"/>
  <c r="S210" i="7"/>
  <c r="S209" i="7" s="1"/>
  <c r="Q210" i="7"/>
  <c r="Q209" i="7" s="1"/>
  <c r="O210" i="7"/>
  <c r="O209" i="7" s="1"/>
  <c r="M210" i="7"/>
  <c r="M209" i="7" s="1"/>
  <c r="K210" i="7"/>
  <c r="K209" i="7" s="1"/>
  <c r="I210" i="7"/>
  <c r="AG216" i="7"/>
  <c r="AG212" i="7"/>
  <c r="T212" i="7"/>
  <c r="H212" i="7"/>
  <c r="H8" i="7"/>
  <c r="AQ44" i="7"/>
  <c r="AP44" i="7"/>
  <c r="AO44" i="7"/>
  <c r="AN44" i="7"/>
  <c r="AM44" i="7"/>
  <c r="AL44" i="7"/>
  <c r="AK44" i="7"/>
  <c r="AJ44" i="7"/>
  <c r="AI44" i="7"/>
  <c r="AH44" i="7"/>
  <c r="AG44" i="7"/>
  <c r="AF44" i="7" s="1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F41" i="7" s="1"/>
  <c r="AQ40" i="7"/>
  <c r="AP40" i="7"/>
  <c r="AO40" i="7"/>
  <c r="AN40" i="7"/>
  <c r="AM40" i="7"/>
  <c r="AL40" i="7"/>
  <c r="AK40" i="7"/>
  <c r="AJ40" i="7"/>
  <c r="AI40" i="7"/>
  <c r="AH40" i="7"/>
  <c r="AG40" i="7"/>
  <c r="AQ39" i="7"/>
  <c r="AP39" i="7"/>
  <c r="AO39" i="7"/>
  <c r="AN39" i="7"/>
  <c r="AM39" i="7"/>
  <c r="AL39" i="7"/>
  <c r="AK39" i="7"/>
  <c r="AJ39" i="7"/>
  <c r="AI39" i="7"/>
  <c r="AH39" i="7"/>
  <c r="AG39" i="7"/>
  <c r="AF39" i="7" s="1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M37" i="7"/>
  <c r="AL37" i="7"/>
  <c r="AK37" i="7"/>
  <c r="AJ37" i="7"/>
  <c r="AI37" i="7"/>
  <c r="AH37" i="7"/>
  <c r="AG37" i="7"/>
  <c r="AF37" i="7" s="1"/>
  <c r="AQ34" i="7"/>
  <c r="AP34" i="7"/>
  <c r="AO34" i="7"/>
  <c r="AN34" i="7"/>
  <c r="AM34" i="7"/>
  <c r="AL34" i="7"/>
  <c r="AK34" i="7"/>
  <c r="AJ34" i="7"/>
  <c r="AI34" i="7"/>
  <c r="AH34" i="7"/>
  <c r="AG34" i="7"/>
  <c r="AF34" i="7"/>
  <c r="AQ32" i="7"/>
  <c r="AP32" i="7"/>
  <c r="AO32" i="7"/>
  <c r="AN32" i="7"/>
  <c r="AM32" i="7"/>
  <c r="AL32" i="7"/>
  <c r="AK32" i="7"/>
  <c r="AJ32" i="7"/>
  <c r="AI32" i="7"/>
  <c r="AH32" i="7"/>
  <c r="AG32" i="7"/>
  <c r="AQ30" i="7"/>
  <c r="AP30" i="7"/>
  <c r="AO30" i="7"/>
  <c r="AN30" i="7"/>
  <c r="AM30" i="7"/>
  <c r="AL30" i="7"/>
  <c r="AK30" i="7"/>
  <c r="AJ30" i="7"/>
  <c r="AI30" i="7"/>
  <c r="AH30" i="7"/>
  <c r="AG30" i="7"/>
  <c r="AF30" i="7" s="1"/>
  <c r="AV31" i="7" s="1"/>
  <c r="AQ29" i="7"/>
  <c r="AP29" i="7"/>
  <c r="AO29" i="7"/>
  <c r="AN29" i="7"/>
  <c r="AM29" i="7"/>
  <c r="AL29" i="7"/>
  <c r="AK29" i="7"/>
  <c r="AJ29" i="7"/>
  <c r="AI29" i="7"/>
  <c r="AH29" i="7"/>
  <c r="AG29" i="7"/>
  <c r="AQ27" i="7"/>
  <c r="AP27" i="7"/>
  <c r="AO27" i="7"/>
  <c r="AN27" i="7"/>
  <c r="AM27" i="7"/>
  <c r="AL27" i="7"/>
  <c r="AK27" i="7"/>
  <c r="AJ27" i="7"/>
  <c r="AI27" i="7"/>
  <c r="AH27" i="7"/>
  <c r="AG27" i="7"/>
  <c r="AF27" i="7" s="1"/>
  <c r="AQ26" i="7"/>
  <c r="AP26" i="7"/>
  <c r="AO26" i="7"/>
  <c r="AN26" i="7"/>
  <c r="AM26" i="7"/>
  <c r="AL26" i="7"/>
  <c r="AK26" i="7"/>
  <c r="AJ26" i="7"/>
  <c r="AI26" i="7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F25" i="7" s="1"/>
  <c r="AQ24" i="7"/>
  <c r="AP24" i="7"/>
  <c r="AO24" i="7"/>
  <c r="AN24" i="7"/>
  <c r="AM24" i="7"/>
  <c r="AL24" i="7"/>
  <c r="AK24" i="7"/>
  <c r="AJ24" i="7"/>
  <c r="AI24" i="7"/>
  <c r="AH24" i="7"/>
  <c r="AG24" i="7"/>
  <c r="AQ22" i="7"/>
  <c r="AP22" i="7"/>
  <c r="AO22" i="7"/>
  <c r="AN22" i="7"/>
  <c r="AM22" i="7"/>
  <c r="AL22" i="7"/>
  <c r="AK22" i="7"/>
  <c r="AJ22" i="7"/>
  <c r="AI22" i="7"/>
  <c r="AH22" i="7"/>
  <c r="AG22" i="7"/>
  <c r="AF22" i="7" s="1"/>
  <c r="AQ21" i="7"/>
  <c r="AP21" i="7"/>
  <c r="AO21" i="7"/>
  <c r="AN21" i="7"/>
  <c r="AM21" i="7"/>
  <c r="AL21" i="7"/>
  <c r="AK21" i="7"/>
  <c r="AJ21" i="7"/>
  <c r="AI21" i="7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T117" i="7"/>
  <c r="H117" i="7"/>
  <c r="T116" i="7"/>
  <c r="H116" i="7"/>
  <c r="T115" i="7"/>
  <c r="H115" i="7"/>
  <c r="AF114" i="7"/>
  <c r="T114" i="7"/>
  <c r="H114" i="7"/>
  <c r="AQ113" i="7"/>
  <c r="AP113" i="7"/>
  <c r="AO113" i="7"/>
  <c r="AN113" i="7"/>
  <c r="AI113" i="7"/>
  <c r="AH113" i="7"/>
  <c r="AG113" i="7"/>
  <c r="AE113" i="7"/>
  <c r="AD113" i="7"/>
  <c r="AC113" i="7"/>
  <c r="AB113" i="7"/>
  <c r="AA113" i="7"/>
  <c r="Z113" i="7"/>
  <c r="Z108" i="7" s="1"/>
  <c r="Z107" i="7" s="1"/>
  <c r="Y113" i="7"/>
  <c r="X113" i="7"/>
  <c r="W113" i="7"/>
  <c r="V113" i="7"/>
  <c r="U113" i="7"/>
  <c r="S113" i="7"/>
  <c r="R113" i="7"/>
  <c r="Q113" i="7"/>
  <c r="P113" i="7"/>
  <c r="P108" i="7" s="1"/>
  <c r="P107" i="7" s="1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P108" i="7" s="1"/>
  <c r="AP107" i="7" s="1"/>
  <c r="AO109" i="7"/>
  <c r="AN109" i="7"/>
  <c r="AM109" i="7"/>
  <c r="AL109" i="7"/>
  <c r="AK109" i="7"/>
  <c r="AJ109" i="7"/>
  <c r="AI109" i="7"/>
  <c r="AH109" i="7"/>
  <c r="AH108" i="7" s="1"/>
  <c r="AH107" i="7" s="1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T109" i="7" s="1"/>
  <c r="S109" i="7"/>
  <c r="R109" i="7"/>
  <c r="R108" i="7" s="1"/>
  <c r="R107" i="7" s="1"/>
  <c r="Q109" i="7"/>
  <c r="P109" i="7"/>
  <c r="O109" i="7"/>
  <c r="N109" i="7"/>
  <c r="N108" i="7" s="1"/>
  <c r="M109" i="7"/>
  <c r="L109" i="7"/>
  <c r="L108" i="7" s="1"/>
  <c r="L107" i="7" s="1"/>
  <c r="K109" i="7"/>
  <c r="J109" i="7"/>
  <c r="J108" i="7" s="1"/>
  <c r="J107" i="7" s="1"/>
  <c r="I109" i="7"/>
  <c r="H109" i="7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T101" i="7" s="1"/>
  <c r="AD101" i="7"/>
  <c r="AC101" i="7"/>
  <c r="AB101" i="7"/>
  <c r="AA101" i="7"/>
  <c r="Z101" i="7"/>
  <c r="Y101" i="7"/>
  <c r="X101" i="7"/>
  <c r="W101" i="7"/>
  <c r="V101" i="7"/>
  <c r="U101" i="7"/>
  <c r="S101" i="7"/>
  <c r="R101" i="7"/>
  <c r="R96" i="7" s="1"/>
  <c r="R95" i="7" s="1"/>
  <c r="Q101" i="7"/>
  <c r="P101" i="7"/>
  <c r="P96" i="7" s="1"/>
  <c r="P95" i="7" s="1"/>
  <c r="O101" i="7"/>
  <c r="N101" i="7"/>
  <c r="N96" i="7" s="1"/>
  <c r="N95" i="7" s="1"/>
  <c r="M101" i="7"/>
  <c r="L101" i="7"/>
  <c r="L96" i="7" s="1"/>
  <c r="L95" i="7" s="1"/>
  <c r="K101" i="7"/>
  <c r="J101" i="7"/>
  <c r="J96" i="7" s="1"/>
  <c r="J95" i="7" s="1"/>
  <c r="I101" i="7"/>
  <c r="H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X97" i="7"/>
  <c r="W97" i="7"/>
  <c r="V97" i="7"/>
  <c r="U97" i="7"/>
  <c r="S97" i="7"/>
  <c r="S96" i="7" s="1"/>
  <c r="S95" i="7" s="1"/>
  <c r="R97" i="7"/>
  <c r="Q97" i="7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H97" i="7" s="1"/>
  <c r="AE96" i="7"/>
  <c r="AF105" i="7" s="1"/>
  <c r="AC96" i="7"/>
  <c r="AA96" i="7"/>
  <c r="Y96" i="7"/>
  <c r="W96" i="7"/>
  <c r="U96" i="7"/>
  <c r="Q96" i="7"/>
  <c r="M96" i="7"/>
  <c r="I96" i="7"/>
  <c r="AC95" i="7"/>
  <c r="AA95" i="7"/>
  <c r="Y95" i="7"/>
  <c r="W95" i="7"/>
  <c r="U95" i="7"/>
  <c r="Q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X84" i="7" s="1"/>
  <c r="X83" i="7" s="1"/>
  <c r="W89" i="7"/>
  <c r="V89" i="7"/>
  <c r="U89" i="7"/>
  <c r="S89" i="7"/>
  <c r="R89" i="7"/>
  <c r="Q89" i="7"/>
  <c r="P89" i="7"/>
  <c r="O89" i="7"/>
  <c r="O84" i="7" s="1"/>
  <c r="O83" i="7" s="1"/>
  <c r="N89" i="7"/>
  <c r="M89" i="7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A85" i="7"/>
  <c r="Z85" i="7"/>
  <c r="Y85" i="7"/>
  <c r="X85" i="7"/>
  <c r="W85" i="7"/>
  <c r="V85" i="7"/>
  <c r="U85" i="7"/>
  <c r="S85" i="7"/>
  <c r="R85" i="7"/>
  <c r="R84" i="7" s="1"/>
  <c r="Q85" i="7"/>
  <c r="P85" i="7"/>
  <c r="P84" i="7" s="1"/>
  <c r="P83" i="7" s="1"/>
  <c r="O85" i="7"/>
  <c r="N85" i="7"/>
  <c r="M85" i="7"/>
  <c r="L85" i="7"/>
  <c r="L84" i="7" s="1"/>
  <c r="K85" i="7"/>
  <c r="J85" i="7"/>
  <c r="J84" i="7" s="1"/>
  <c r="J83" i="7" s="1"/>
  <c r="I85" i="7"/>
  <c r="AB84" i="7"/>
  <c r="AB83" i="7" s="1"/>
  <c r="S84" i="7"/>
  <c r="S83" i="7" s="1"/>
  <c r="Q84" i="7"/>
  <c r="Q83" i="7" s="1"/>
  <c r="M84" i="7"/>
  <c r="M83" i="7" s="1"/>
  <c r="K84" i="7"/>
  <c r="I84" i="7"/>
  <c r="R83" i="7"/>
  <c r="L83" i="7"/>
  <c r="I83" i="7"/>
  <c r="T44" i="7"/>
  <c r="H44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T42" i="7" s="1"/>
  <c r="S42" i="7"/>
  <c r="R42" i="7"/>
  <c r="Q42" i="7"/>
  <c r="P42" i="7"/>
  <c r="O42" i="7"/>
  <c r="N42" i="7"/>
  <c r="M42" i="7"/>
  <c r="L42" i="7"/>
  <c r="K42" i="7"/>
  <c r="J42" i="7"/>
  <c r="I42" i="7"/>
  <c r="H42" i="7"/>
  <c r="T41" i="7"/>
  <c r="H41" i="7"/>
  <c r="T40" i="7"/>
  <c r="H40" i="7"/>
  <c r="T39" i="7"/>
  <c r="H39" i="7"/>
  <c r="T38" i="7"/>
  <c r="H38" i="7"/>
  <c r="T37" i="7"/>
  <c r="H37" i="7"/>
  <c r="AQ36" i="7"/>
  <c r="AP36" i="7"/>
  <c r="AO36" i="7"/>
  <c r="AN36" i="7"/>
  <c r="AM36" i="7"/>
  <c r="AL36" i="7"/>
  <c r="AK36" i="7"/>
  <c r="AJ36" i="7"/>
  <c r="AI36" i="7"/>
  <c r="AH36" i="7"/>
  <c r="AG36" i="7"/>
  <c r="AE36" i="7"/>
  <c r="AD36" i="7"/>
  <c r="AD35" i="7" s="1"/>
  <c r="AC36" i="7"/>
  <c r="AB36" i="7"/>
  <c r="AA36" i="7"/>
  <c r="Z36" i="7"/>
  <c r="Y36" i="7"/>
  <c r="X36" i="7"/>
  <c r="W36" i="7"/>
  <c r="V36" i="7"/>
  <c r="U36" i="7"/>
  <c r="S36" i="7"/>
  <c r="R36" i="7"/>
  <c r="Q36" i="7"/>
  <c r="P36" i="7"/>
  <c r="O36" i="7"/>
  <c r="N36" i="7"/>
  <c r="M36" i="7"/>
  <c r="L36" i="7"/>
  <c r="K36" i="7"/>
  <c r="J36" i="7"/>
  <c r="I36" i="7"/>
  <c r="AV35" i="7"/>
  <c r="AU35" i="7"/>
  <c r="AT35" i="7"/>
  <c r="AP35" i="7"/>
  <c r="AN35" i="7"/>
  <c r="AL35" i="7"/>
  <c r="AJ35" i="7"/>
  <c r="AH35" i="7"/>
  <c r="AE35" i="7"/>
  <c r="AC35" i="7"/>
  <c r="AB35" i="7"/>
  <c r="AA35" i="7"/>
  <c r="Z35" i="7"/>
  <c r="Y35" i="7"/>
  <c r="X35" i="7"/>
  <c r="W35" i="7"/>
  <c r="V35" i="7"/>
  <c r="U35" i="7"/>
  <c r="S35" i="7"/>
  <c r="R35" i="7"/>
  <c r="Q35" i="7"/>
  <c r="P35" i="7"/>
  <c r="O35" i="7"/>
  <c r="N35" i="7"/>
  <c r="M35" i="7"/>
  <c r="L35" i="7"/>
  <c r="K35" i="7"/>
  <c r="J35" i="7"/>
  <c r="I35" i="7"/>
  <c r="H35" i="7" s="1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F33" i="7" s="1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AU33" i="7" s="1"/>
  <c r="H32" i="7"/>
  <c r="AT33" i="7" s="1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T28" i="7" s="1"/>
  <c r="S28" i="7"/>
  <c r="R28" i="7"/>
  <c r="Q28" i="7"/>
  <c r="P28" i="7"/>
  <c r="O28" i="7"/>
  <c r="N28" i="7"/>
  <c r="M28" i="7"/>
  <c r="L28" i="7"/>
  <c r="K28" i="7"/>
  <c r="J28" i="7"/>
  <c r="I28" i="7"/>
  <c r="H28" i="7"/>
  <c r="T27" i="7"/>
  <c r="H27" i="7"/>
  <c r="T26" i="7"/>
  <c r="H26" i="7"/>
  <c r="T25" i="7"/>
  <c r="H25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H23" i="7"/>
  <c r="T22" i="7"/>
  <c r="H22" i="7"/>
  <c r="T21" i="7"/>
  <c r="H21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H19" i="7" s="1"/>
  <c r="AB18" i="7"/>
  <c r="AB17" i="7" s="1"/>
  <c r="Z18" i="7"/>
  <c r="Z17" i="7" s="1"/>
  <c r="X18" i="7"/>
  <c r="X17" i="7" s="1"/>
  <c r="V18" i="7"/>
  <c r="V17" i="7" s="1"/>
  <c r="S18" i="7"/>
  <c r="S17" i="7" s="1"/>
  <c r="R18" i="7"/>
  <c r="R17" i="7" s="1"/>
  <c r="Q18" i="7"/>
  <c r="Q17" i="7" s="1"/>
  <c r="P18" i="7"/>
  <c r="P17" i="7" s="1"/>
  <c r="O18" i="7"/>
  <c r="O17" i="7" s="1"/>
  <c r="N18" i="7"/>
  <c r="N17" i="7" s="1"/>
  <c r="M18" i="7"/>
  <c r="M17" i="7" s="1"/>
  <c r="L18" i="7"/>
  <c r="L17" i="7" s="1"/>
  <c r="K18" i="7"/>
  <c r="K17" i="7" s="1"/>
  <c r="J18" i="7"/>
  <c r="J17" i="7" s="1"/>
  <c r="AN108" i="7" l="1"/>
  <c r="AN107" i="7" s="1"/>
  <c r="AL107" i="7"/>
  <c r="AL16" i="7" s="1"/>
  <c r="AF216" i="7"/>
  <c r="N84" i="7"/>
  <c r="N83" i="7" s="1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7" i="7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I209" i="7"/>
  <c r="T210" i="7"/>
  <c r="U209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7" i="7"/>
  <c r="AM108" i="7"/>
  <c r="AM107" i="7" s="1"/>
  <c r="AM16" i="7" s="1"/>
  <c r="AO108" i="7"/>
  <c r="AO107" i="7" s="1"/>
  <c r="AQ108" i="7"/>
  <c r="AQ107" i="7" s="1"/>
  <c r="AF21" i="7"/>
  <c r="AF24" i="7"/>
  <c r="AF26" i="7"/>
  <c r="AF29" i="7"/>
  <c r="AV30" i="7" s="1"/>
  <c r="AF32" i="7"/>
  <c r="AV33" i="7" s="1"/>
  <c r="AF38" i="7"/>
  <c r="AF40" i="7"/>
  <c r="AF43" i="7"/>
  <c r="AF20" i="7"/>
  <c r="K83" i="7"/>
  <c r="I17" i="7"/>
  <c r="AG35" i="7"/>
  <c r="AF35" i="7" s="1"/>
  <c r="AF36" i="7"/>
  <c r="AF31" i="7"/>
  <c r="AG18" i="7"/>
  <c r="AO18" i="7"/>
  <c r="AO17" i="7" s="1"/>
  <c r="AF28" i="7"/>
  <c r="AF23" i="7"/>
  <c r="AI18" i="7"/>
  <c r="AI17" i="7" s="1"/>
  <c r="AK18" i="7"/>
  <c r="AK17" i="7" s="1"/>
  <c r="AM18" i="7"/>
  <c r="AM17" i="7" s="1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H17" i="7"/>
  <c r="G48" i="5"/>
  <c r="AI48" i="12"/>
  <c r="AI47" i="12"/>
  <c r="AF84" i="7" l="1"/>
  <c r="H84" i="7"/>
  <c r="T95" i="7"/>
  <c r="AQ101" i="7"/>
  <c r="AF104" i="7"/>
  <c r="AG95" i="7"/>
  <c r="AF83" i="7"/>
  <c r="AF211" i="7"/>
  <c r="AG210" i="7"/>
  <c r="AG17" i="7"/>
  <c r="T96" i="7"/>
  <c r="H83" i="7"/>
  <c r="AF18" i="7"/>
  <c r="AF17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F210" i="7"/>
  <c r="AG209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P227" i="7"/>
  <c r="AO227" i="7"/>
  <c r="AN227" i="7"/>
  <c r="AM227" i="7"/>
  <c r="AL227" i="7"/>
  <c r="AK227" i="7"/>
  <c r="AJ227" i="7"/>
  <c r="AI227" i="7"/>
  <c r="AH227" i="7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K125" i="7"/>
  <c r="AJ125" i="7"/>
  <c r="AI125" i="7"/>
  <c r="AH125" i="7"/>
  <c r="AQ124" i="7"/>
  <c r="AP124" i="7"/>
  <c r="AO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8" i="7"/>
  <c r="AG237" i="7"/>
  <c r="AG234" i="7"/>
  <c r="AG233" i="7"/>
  <c r="AG227" i="7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Q95" i="7" l="1"/>
  <c r="AF96" i="7"/>
  <c r="AF8" i="7"/>
  <c r="T8" i="7"/>
  <c r="AF95" i="7" l="1"/>
  <c r="AF5" i="9"/>
  <c r="AF5" i="12"/>
  <c r="T5" i="9"/>
  <c r="T5" i="12"/>
  <c r="H5" i="9" l="1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P105" i="12"/>
  <c r="AP104" i="12" s="1"/>
  <c r="AM105" i="12"/>
  <c r="AM104" i="12" s="1"/>
  <c r="AL105" i="12"/>
  <c r="AL104" i="12" s="1"/>
  <c r="AI105" i="12"/>
  <c r="AI104" i="12" s="1"/>
  <c r="AH105" i="12"/>
  <c r="AH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I92" i="12"/>
  <c r="AI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J60" i="12"/>
  <c r="AI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U111" i="12"/>
  <c r="U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X105" i="12"/>
  <c r="X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A92" i="12"/>
  <c r="AA91" i="12" s="1"/>
  <c r="W92" i="12"/>
  <c r="W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AD81" i="12"/>
  <c r="Z81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E60" i="12"/>
  <c r="AA60" i="12"/>
  <c r="Y60" i="12"/>
  <c r="W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X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AE14" i="12" l="1"/>
  <c r="AE16" i="9"/>
  <c r="U14" i="12"/>
  <c r="U15" i="9"/>
  <c r="U49" i="12"/>
  <c r="AC49" i="12"/>
  <c r="AB49" i="12"/>
  <c r="AB22" i="9"/>
  <c r="AB60" i="12"/>
  <c r="U60" i="12"/>
  <c r="U25" i="9"/>
  <c r="AC60" i="12"/>
  <c r="AC25" i="9"/>
  <c r="W67" i="12"/>
  <c r="X67" i="12"/>
  <c r="X28" i="9"/>
  <c r="AB67" i="12"/>
  <c r="AB28" i="9"/>
  <c r="AB81" i="12"/>
  <c r="AB30" i="9"/>
  <c r="AC86" i="12"/>
  <c r="T89" i="12"/>
  <c r="V33" i="9"/>
  <c r="X86" i="12"/>
  <c r="X33" i="9"/>
  <c r="AB86" i="12"/>
  <c r="AB33" i="9"/>
  <c r="AD86" i="12"/>
  <c r="AD33" i="9"/>
  <c r="U92" i="12"/>
  <c r="U91" i="12" s="1"/>
  <c r="Y92" i="12"/>
  <c r="Y91" i="12" s="1"/>
  <c r="AE92" i="12"/>
  <c r="AE91" i="12" s="1"/>
  <c r="AB92" i="12"/>
  <c r="AB91" i="12" s="1"/>
  <c r="AB38" i="9"/>
  <c r="V105" i="12"/>
  <c r="V104" i="12" s="1"/>
  <c r="V43" i="9"/>
  <c r="Z105" i="12"/>
  <c r="Z104" i="12" s="1"/>
  <c r="Z43" i="9"/>
  <c r="AD105" i="12"/>
  <c r="AD104" i="12" s="1"/>
  <c r="AD43" i="9"/>
  <c r="AM49" i="12"/>
  <c r="AN60" i="12"/>
  <c r="AK60" i="12"/>
  <c r="AK25" i="9"/>
  <c r="AM60" i="12"/>
  <c r="AM25" i="9"/>
  <c r="AQ60" i="12"/>
  <c r="AQ25" i="9"/>
  <c r="AL67" i="12"/>
  <c r="AG67" i="12"/>
  <c r="AG28" i="9"/>
  <c r="AL81" i="12"/>
  <c r="AL30" i="9"/>
  <c r="AP81" i="12"/>
  <c r="AP30" i="9"/>
  <c r="AG86" i="12"/>
  <c r="AG32" i="9"/>
  <c r="AO86" i="12"/>
  <c r="AO32" i="9"/>
  <c r="AJ92" i="12"/>
  <c r="AJ91" i="12" s="1"/>
  <c r="AM92" i="12"/>
  <c r="AM91" i="12" s="1"/>
  <c r="AM36" i="9"/>
  <c r="AQ92" i="12"/>
  <c r="AQ91" i="12" s="1"/>
  <c r="AQ36" i="9"/>
  <c r="AF37" i="9"/>
  <c r="AG105" i="12"/>
  <c r="AG104" i="12" s="1"/>
  <c r="AG43" i="9"/>
  <c r="AK105" i="12"/>
  <c r="AK104" i="12" s="1"/>
  <c r="AK43" i="9"/>
  <c r="AO105" i="12"/>
  <c r="AO104" i="12" s="1"/>
  <c r="AO43" i="9"/>
  <c r="AH111" i="12"/>
  <c r="AH110" i="12" s="1"/>
  <c r="AH48" i="9"/>
  <c r="T50" i="12"/>
  <c r="W22" i="9"/>
  <c r="Z49" i="12"/>
  <c r="Z23" i="9"/>
  <c r="AD49" i="12"/>
  <c r="AD23" i="9"/>
  <c r="V60" i="12"/>
  <c r="V25" i="9"/>
  <c r="X60" i="12"/>
  <c r="X25" i="9"/>
  <c r="AD60" i="12"/>
  <c r="AD25" i="9"/>
  <c r="AA67" i="12"/>
  <c r="AA27" i="9"/>
  <c r="AE67" i="12"/>
  <c r="AE27" i="9"/>
  <c r="U67" i="12"/>
  <c r="U28" i="9"/>
  <c r="Y67" i="12"/>
  <c r="Y28" i="9"/>
  <c r="AC67" i="12"/>
  <c r="AC28" i="9"/>
  <c r="U81" i="12"/>
  <c r="U30" i="9"/>
  <c r="W81" i="12"/>
  <c r="W30" i="9"/>
  <c r="Y81" i="12"/>
  <c r="Y30" i="9"/>
  <c r="AA81" i="12"/>
  <c r="AA30" i="9"/>
  <c r="AC81" i="12"/>
  <c r="AC30" i="9"/>
  <c r="AE81" i="12"/>
  <c r="AE30" i="9"/>
  <c r="W86" i="12"/>
  <c r="W32" i="9"/>
  <c r="AA86" i="12"/>
  <c r="AA32" i="9"/>
  <c r="AE86" i="12"/>
  <c r="AE32" i="9"/>
  <c r="AC92" i="12"/>
  <c r="AC91" i="12" s="1"/>
  <c r="AC36" i="9"/>
  <c r="U105" i="12"/>
  <c r="U104" i="12" s="1"/>
  <c r="U43" i="9"/>
  <c r="Y105" i="12"/>
  <c r="Y104" i="12" s="1"/>
  <c r="Y43" i="9"/>
  <c r="AC105" i="12"/>
  <c r="AC104" i="12" s="1"/>
  <c r="AC43" i="9"/>
  <c r="AI49" i="12"/>
  <c r="AI22" i="9"/>
  <c r="AQ49" i="12"/>
  <c r="AQ22" i="9"/>
  <c r="AJ49" i="12"/>
  <c r="AJ23" i="9"/>
  <c r="AN49" i="12"/>
  <c r="AN23" i="9"/>
  <c r="AH60" i="12"/>
  <c r="AH25" i="9"/>
  <c r="AP60" i="12"/>
  <c r="AP25" i="9"/>
  <c r="AH67" i="12"/>
  <c r="AH28" i="9"/>
  <c r="AI81" i="12"/>
  <c r="AI30" i="9"/>
  <c r="AK81" i="12"/>
  <c r="AK30" i="9"/>
  <c r="AM81" i="12"/>
  <c r="AM30" i="9"/>
  <c r="AO81" i="12"/>
  <c r="AO30" i="9"/>
  <c r="AQ81" i="12"/>
  <c r="AQ30" i="9"/>
  <c r="AH86" i="12"/>
  <c r="AH32" i="9"/>
  <c r="AJ86" i="12"/>
  <c r="AJ32" i="9"/>
  <c r="AN86" i="12"/>
  <c r="AN32" i="9"/>
  <c r="AL92" i="12"/>
  <c r="AL91" i="12" s="1"/>
  <c r="AL38" i="9"/>
  <c r="AJ105" i="12"/>
  <c r="AJ104" i="12" s="1"/>
  <c r="AJ43" i="9"/>
  <c r="AN105" i="12"/>
  <c r="AN104" i="12" s="1"/>
  <c r="AN43" i="9"/>
  <c r="AG111" i="12"/>
  <c r="AG110" i="12" s="1"/>
  <c r="AG48" i="9"/>
  <c r="AQ111" i="12"/>
  <c r="AQ110" i="12" s="1"/>
  <c r="AQ48" i="9"/>
  <c r="V111" i="12"/>
  <c r="V110" i="12" s="1"/>
  <c r="AE111" i="12"/>
  <c r="AE110" i="12" s="1"/>
  <c r="AE48" i="9"/>
  <c r="AD111" i="12"/>
  <c r="AD110" i="12" s="1"/>
  <c r="AD48" i="9"/>
  <c r="AP111" i="12"/>
  <c r="AP110" i="12" s="1"/>
  <c r="AP48" i="9"/>
  <c r="W111" i="12"/>
  <c r="W110" i="12" s="1"/>
  <c r="W48" i="9"/>
  <c r="AC111" i="12"/>
  <c r="AC110" i="12" s="1"/>
  <c r="AC48" i="9"/>
  <c r="AA111" i="12"/>
  <c r="AA110" i="12" s="1"/>
  <c r="AA48" i="9"/>
  <c r="Z111" i="12"/>
  <c r="Z110" i="12" s="1"/>
  <c r="Z48" i="9"/>
  <c r="Y111" i="12"/>
  <c r="Y110" i="12" s="1"/>
  <c r="Y48" i="9"/>
  <c r="AB111" i="12"/>
  <c r="AB110" i="12" s="1"/>
  <c r="AB48" i="9"/>
  <c r="AO111" i="12"/>
  <c r="AO110" i="12" s="1"/>
  <c r="AO48" i="9"/>
  <c r="AM111" i="12"/>
  <c r="AM110" i="12" s="1"/>
  <c r="AM48" i="9"/>
  <c r="AL111" i="12"/>
  <c r="AL110" i="12" s="1"/>
  <c r="AL48" i="9"/>
  <c r="AK111" i="12"/>
  <c r="AK110" i="12" s="1"/>
  <c r="AK48" i="9"/>
  <c r="AN111" i="12"/>
  <c r="AN110" i="12" s="1"/>
  <c r="AN48" i="9"/>
  <c r="AG81" i="12"/>
  <c r="AG30" i="9"/>
  <c r="AH81" i="12"/>
  <c r="AH30" i="9"/>
  <c r="AO67" i="12"/>
  <c r="AO28" i="9"/>
  <c r="AL60" i="12"/>
  <c r="AL25" i="9"/>
  <c r="W14" i="12"/>
  <c r="AE105" i="12"/>
  <c r="AE104" i="12" s="1"/>
  <c r="T104" i="12" s="1"/>
  <c r="AE43" i="9"/>
  <c r="T43" i="9" s="1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W13" i="12" s="1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D13" i="12" s="1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Y13" i="12" s="1"/>
  <c r="AM14" i="12"/>
  <c r="AF30" i="12"/>
  <c r="T23" i="12"/>
  <c r="AN14" i="12"/>
  <c r="AN13" i="12" s="1"/>
  <c r="AF15" i="12"/>
  <c r="AQ105" i="12"/>
  <c r="AB14" i="12"/>
  <c r="AB13" i="12" s="1"/>
  <c r="T82" i="12"/>
  <c r="T112" i="12"/>
  <c r="AF112" i="12"/>
  <c r="T99" i="12"/>
  <c r="AF95" i="12"/>
  <c r="AD92" i="12"/>
  <c r="AD91" i="12" s="1"/>
  <c r="T93" i="12"/>
  <c r="AL86" i="12"/>
  <c r="V81" i="12"/>
  <c r="T81" i="12" s="1"/>
  <c r="AF82" i="12"/>
  <c r="AF72" i="12"/>
  <c r="AF68" i="12"/>
  <c r="AK67" i="12"/>
  <c r="Z60" i="12"/>
  <c r="T60" i="12" s="1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A13" i="12" s="1"/>
  <c r="AL13" i="12"/>
  <c r="AP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T67" i="12" l="1"/>
  <c r="AH13" i="12"/>
  <c r="T86" i="12"/>
  <c r="AO13" i="12"/>
  <c r="AF81" i="12"/>
  <c r="T110" i="12"/>
  <c r="T111" i="12"/>
  <c r="AF111" i="12"/>
  <c r="AF110" i="12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3" i="12" s="1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AU60" i="7" l="1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122" i="7" s="1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122" i="7" s="1"/>
  <c r="O77" i="7"/>
  <c r="O73" i="7"/>
  <c r="O66" i="7"/>
  <c r="O60" i="7"/>
  <c r="O52" i="7"/>
  <c r="O48" i="7"/>
  <c r="AM72" i="7" l="1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0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155" i="7"/>
  <c r="AA59" i="7"/>
  <c r="AM257" i="7"/>
  <c r="AM256" i="7" s="1"/>
  <c r="AM255" i="7" s="1"/>
  <c r="AM280" i="7"/>
  <c r="AM279" i="7" s="1"/>
  <c r="AM278" i="7" s="1"/>
  <c r="O155" i="7"/>
  <c r="AA230" i="7"/>
  <c r="O230" i="7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3" i="7" s="1"/>
  <c r="V131" i="7"/>
  <c r="V123" i="7"/>
  <c r="V66" i="7"/>
  <c r="V60" i="7"/>
  <c r="V52" i="7"/>
  <c r="V48" i="7"/>
  <c r="AM46" i="7" l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AM12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209" i="7" s="1"/>
  <c r="H73" i="7"/>
  <c r="AF77" i="7"/>
  <c r="T73" i="7"/>
  <c r="V59" i="7"/>
  <c r="V155" i="7"/>
  <c r="J280" i="7"/>
  <c r="J279" i="7" s="1"/>
  <c r="J278" i="7" s="1"/>
  <c r="J177" i="7"/>
  <c r="J176" i="7" s="1"/>
  <c r="V121" i="7"/>
  <c r="V120" i="7" s="1"/>
  <c r="J155" i="7"/>
  <c r="V230" i="7"/>
  <c r="V209" i="7" s="1"/>
  <c r="T209" i="7" s="1"/>
  <c r="AH230" i="7"/>
  <c r="AH209" i="7" s="1"/>
  <c r="AF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AQ123" i="7"/>
  <c r="AF132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AU62" i="7" l="1"/>
  <c r="AU38" i="7"/>
  <c r="AT62" i="7"/>
  <c r="AT38" i="7"/>
  <c r="J46" i="7"/>
  <c r="J16" i="7" s="1"/>
  <c r="AA12" i="7"/>
  <c r="AA13" i="7" s="1"/>
  <c r="AM10" i="12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6" i="7"/>
  <c r="T131" i="7"/>
  <c r="H131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4" i="7"/>
  <c r="AF243" i="7"/>
  <c r="AF238" i="7"/>
  <c r="AF237" i="7"/>
  <c r="AF234" i="7"/>
  <c r="AF233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4" i="7"/>
  <c r="T243" i="7"/>
  <c r="T238" i="7"/>
  <c r="T237" i="7"/>
  <c r="T234" i="7"/>
  <c r="T233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O257" i="7" s="1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O123" i="7"/>
  <c r="AO122" i="7" s="1"/>
  <c r="AN123" i="7"/>
  <c r="AN122" i="7" s="1"/>
  <c r="AL123" i="7"/>
  <c r="AL122" i="7" s="1"/>
  <c r="AK123" i="7"/>
  <c r="AK122" i="7" s="1"/>
  <c r="AJ123" i="7"/>
  <c r="AI123" i="7"/>
  <c r="AG123" i="7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D123" i="7"/>
  <c r="AC123" i="7"/>
  <c r="AC122" i="7" s="1"/>
  <c r="AB123" i="7"/>
  <c r="AB122" i="7" s="1"/>
  <c r="Z123" i="7"/>
  <c r="Z122" i="7" s="1"/>
  <c r="Y123" i="7"/>
  <c r="Y122" i="7" s="1"/>
  <c r="X123" i="7"/>
  <c r="W123" i="7"/>
  <c r="U123" i="7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6" i="7"/>
  <c r="AE235" i="7" s="1"/>
  <c r="AD236" i="7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AD235" i="7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U26" i="7" l="1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AE230" i="7"/>
  <c r="AC133" i="7"/>
  <c r="Z144" i="7"/>
  <c r="Z143" i="7" s="1"/>
  <c r="AE144" i="7"/>
  <c r="AE143" i="7" s="1"/>
  <c r="AL230" i="7"/>
  <c r="AJ133" i="7"/>
  <c r="AO133" i="7"/>
  <c r="AL144" i="7"/>
  <c r="AL143" i="7" s="1"/>
  <c r="AO177" i="7"/>
  <c r="AO176" i="7" s="1"/>
  <c r="AF285" i="7"/>
  <c r="AF290" i="7"/>
  <c r="AO230" i="7"/>
  <c r="AJ230" i="7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67" i="7"/>
  <c r="T134" i="7"/>
  <c r="T178" i="7"/>
  <c r="AF242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6" i="7"/>
  <c r="AN255" i="7" s="1"/>
  <c r="T157" i="7"/>
  <c r="U231" i="7"/>
  <c r="T232" i="7"/>
  <c r="AG162" i="7"/>
  <c r="AF162" i="7" s="1"/>
  <c r="AF163" i="7"/>
  <c r="AF48" i="7"/>
  <c r="T60" i="7"/>
  <c r="T240" i="7"/>
  <c r="T149" i="7"/>
  <c r="T156" i="7"/>
  <c r="U168" i="7"/>
  <c r="T169" i="7"/>
  <c r="AK230" i="7"/>
  <c r="AG231" i="7"/>
  <c r="AF231" i="7" s="1"/>
  <c r="AF232" i="7"/>
  <c r="AQ230" i="7"/>
  <c r="AF138" i="7"/>
  <c r="AF52" i="7"/>
  <c r="T122" i="7"/>
  <c r="T123" i="7"/>
  <c r="U144" i="7"/>
  <c r="T145" i="7"/>
  <c r="W59" i="7"/>
  <c r="T66" i="7"/>
  <c r="AG168" i="7"/>
  <c r="AF169" i="7"/>
  <c r="X230" i="7"/>
  <c r="AC230" i="7"/>
  <c r="U235" i="7"/>
  <c r="T235" i="7" s="1"/>
  <c r="T236" i="7"/>
  <c r="U162" i="7"/>
  <c r="T162" i="7" s="1"/>
  <c r="T163" i="7"/>
  <c r="T52" i="7"/>
  <c r="AF236" i="7"/>
  <c r="AF145" i="7"/>
  <c r="AI269" i="7"/>
  <c r="AF269" i="7" s="1"/>
  <c r="AF270" i="7"/>
  <c r="AI292" i="7"/>
  <c r="AF292" i="7" s="1"/>
  <c r="AF293" i="7"/>
  <c r="AI235" i="7"/>
  <c r="AF235" i="7" s="1"/>
  <c r="AF122" i="7"/>
  <c r="AF123" i="7"/>
  <c r="AG156" i="7"/>
  <c r="AF157" i="7"/>
  <c r="AQ155" i="7"/>
  <c r="AI177" i="7"/>
  <c r="AI176" i="7" s="1"/>
  <c r="AF178" i="7"/>
  <c r="AG177" i="7"/>
  <c r="AF182" i="7"/>
  <c r="AF60" i="7"/>
  <c r="AF262" i="7"/>
  <c r="AI280" i="7"/>
  <c r="AF281" i="7"/>
  <c r="AN279" i="7"/>
  <c r="AN278" i="7" s="1"/>
  <c r="T242" i="7"/>
  <c r="T138" i="7"/>
  <c r="Z133" i="7"/>
  <c r="AB155" i="7"/>
  <c r="Z177" i="7"/>
  <c r="Z176" i="7" s="1"/>
  <c r="AB59" i="7"/>
  <c r="AL177" i="7"/>
  <c r="AL176" i="7" s="1"/>
  <c r="T241" i="7"/>
  <c r="X177" i="7"/>
  <c r="X176" i="7" s="1"/>
  <c r="AC177" i="7"/>
  <c r="AC176" i="7" s="1"/>
  <c r="AG241" i="7"/>
  <c r="AN155" i="7"/>
  <c r="AF258" i="7"/>
  <c r="AE155" i="7"/>
  <c r="X155" i="7"/>
  <c r="AO155" i="7"/>
  <c r="AL256" i="7"/>
  <c r="AL255" i="7" s="1"/>
  <c r="W144" i="7"/>
  <c r="W143" i="7" s="1"/>
  <c r="AB144" i="7"/>
  <c r="AB143" i="7" s="1"/>
  <c r="Y177" i="7"/>
  <c r="Y176" i="7" s="1"/>
  <c r="AD177" i="7"/>
  <c r="AD176" i="7" s="1"/>
  <c r="AN230" i="7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30" i="7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30" i="7"/>
  <c r="AB230" i="7"/>
  <c r="AJ155" i="7"/>
  <c r="AK280" i="7"/>
  <c r="AK279" i="7" s="1"/>
  <c r="AK278" i="7" s="1"/>
  <c r="AP280" i="7"/>
  <c r="AP279" i="7" s="1"/>
  <c r="AP278" i="7" s="1"/>
  <c r="AL155" i="7"/>
  <c r="AK257" i="7"/>
  <c r="AK256" i="7" s="1"/>
  <c r="AK255" i="7" s="1"/>
  <c r="AP257" i="7"/>
  <c r="AP256" i="7" s="1"/>
  <c r="AP255" i="7" s="1"/>
  <c r="AC155" i="7"/>
  <c r="Y230" i="7"/>
  <c r="AD230" i="7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2" i="7"/>
  <c r="I241" i="7" s="1"/>
  <c r="I240" i="7" s="1"/>
  <c r="S123" i="7"/>
  <c r="R123" i="7"/>
  <c r="Q123" i="7"/>
  <c r="Q122" i="7" s="1"/>
  <c r="P123" i="7"/>
  <c r="P122" i="7" s="1"/>
  <c r="N123" i="7"/>
  <c r="M123" i="7"/>
  <c r="M122" i="7" s="1"/>
  <c r="L123" i="7"/>
  <c r="I123" i="7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L12" i="7" s="1"/>
  <c r="AI46" i="7"/>
  <c r="AI16" i="7" s="1"/>
  <c r="AC46" i="7"/>
  <c r="AC16" i="7" s="1"/>
  <c r="X46" i="7"/>
  <c r="X16" i="7" s="1"/>
  <c r="AN46" i="7"/>
  <c r="AN16" i="7" s="1"/>
  <c r="AN12" i="7" s="1"/>
  <c r="AE46" i="7"/>
  <c r="AE16" i="7" s="1"/>
  <c r="U121" i="7"/>
  <c r="AQ46" i="7"/>
  <c r="AQ16" i="7" s="1"/>
  <c r="AD46" i="7"/>
  <c r="AD16" i="7" s="1"/>
  <c r="AJ46" i="7"/>
  <c r="AJ16" i="7" s="1"/>
  <c r="AL46" i="7"/>
  <c r="W46" i="7"/>
  <c r="W16" i="7" s="1"/>
  <c r="AI230" i="7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0" i="7"/>
  <c r="AF240" i="7" s="1"/>
  <c r="AF241" i="7"/>
  <c r="AG155" i="7"/>
  <c r="AF155" i="7" s="1"/>
  <c r="AF156" i="7"/>
  <c r="I155" i="7"/>
  <c r="I133" i="7"/>
  <c r="I121" i="7" s="1"/>
  <c r="AO46" i="7"/>
  <c r="AO16" i="7" s="1"/>
  <c r="AI256" i="7"/>
  <c r="AG167" i="7"/>
  <c r="AF167" i="7" s="1"/>
  <c r="AF168" i="7"/>
  <c r="U143" i="7"/>
  <c r="T143" i="7" s="1"/>
  <c r="T144" i="7"/>
  <c r="U167" i="7"/>
  <c r="T167" i="7" s="1"/>
  <c r="T168" i="7"/>
  <c r="U230" i="7"/>
  <c r="T230" i="7" s="1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I279" i="7"/>
  <c r="AF280" i="7"/>
  <c r="AG176" i="7"/>
  <c r="AF176" i="7" s="1"/>
  <c r="AF177" i="7"/>
  <c r="T59" i="7"/>
  <c r="AF257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AG120" i="7" l="1"/>
  <c r="I120" i="7"/>
  <c r="U120" i="7"/>
  <c r="H28" i="5"/>
  <c r="I28" i="5" s="1"/>
  <c r="AF16" i="7"/>
  <c r="T16" i="7"/>
  <c r="H27" i="5"/>
  <c r="I27" i="5" s="1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AE12" i="7"/>
  <c r="AC12" i="7"/>
  <c r="L121" i="7"/>
  <c r="L120" i="7" s="1"/>
  <c r="Q121" i="7"/>
  <c r="Q120" i="7" s="1"/>
  <c r="AP12" i="7"/>
  <c r="AQ12" i="7"/>
  <c r="AO12" i="7"/>
  <c r="AK12" i="7"/>
  <c r="T46" i="7"/>
  <c r="AI278" i="7"/>
  <c r="AF278" i="7" s="1"/>
  <c r="AF279" i="7"/>
  <c r="AF230" i="7"/>
  <c r="AI255" i="7"/>
  <c r="AF255" i="7" s="1"/>
  <c r="AF256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R242" i="7"/>
  <c r="R241" i="7" s="1"/>
  <c r="R240" i="7" s="1"/>
  <c r="Q242" i="7"/>
  <c r="Q241" i="7" s="1"/>
  <c r="Q240" i="7" s="1"/>
  <c r="P242" i="7"/>
  <c r="P241" i="7" s="1"/>
  <c r="P240" i="7" s="1"/>
  <c r="N242" i="7"/>
  <c r="N241" i="7" s="1"/>
  <c r="N240" i="7" s="1"/>
  <c r="M242" i="7"/>
  <c r="M241" i="7" s="1"/>
  <c r="M240" i="7" s="1"/>
  <c r="L242" i="7"/>
  <c r="L241" i="7" s="1"/>
  <c r="L240" i="7" s="1"/>
  <c r="K242" i="7"/>
  <c r="K241" i="7" s="1"/>
  <c r="N12" i="7" l="1"/>
  <c r="S12" i="7"/>
  <c r="L12" i="7"/>
  <c r="K240" i="7"/>
  <c r="AT58" i="7"/>
  <c r="AT55" i="7"/>
  <c r="AT54" i="7"/>
  <c r="AT51" i="7"/>
  <c r="AT49" i="7"/>
  <c r="AT48" i="7"/>
  <c r="AT47" i="7"/>
  <c r="H244" i="7"/>
  <c r="H243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31" i="7"/>
  <c r="H235" i="7"/>
  <c r="G28" i="5" s="1"/>
  <c r="I13" i="7" l="1"/>
  <c r="AF13" i="7"/>
  <c r="AD13" i="7"/>
  <c r="G27" i="5"/>
  <c r="G25" i="5"/>
  <c r="H230" i="7"/>
  <c r="H26" i="5" l="1"/>
  <c r="I26" i="5" s="1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<sst xmlns="http://schemas.openxmlformats.org/spreadsheetml/2006/main" count="786" uniqueCount="317">
  <si>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</si>
  <si>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</si>
  <si>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</si>
  <si>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</si>
  <si>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</si>
  <si>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</si>
  <si>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</si>
  <si>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</si>
  <si>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</si>
  <si>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</si>
  <si>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</si>
  <si>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</si>
  <si>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</si>
  <si>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</si>
  <si>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</si>
  <si>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</si>
  <si>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</si>
  <si>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</si>
  <si>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</si>
  <si>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</si>
  <si>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</si>
  <si>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</si>
  <si>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</si>
  <si>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</si>
  <si>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</si>
  <si>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</si>
  <si>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</si>
  <si>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</si>
  <si>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</si>
  <si>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</si>
  <si>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</si>
  <si>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</si>
  <si>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</si>
  <si>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</si>
  <si>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</si>
  <si>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</si>
  <si>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</si>
  <si>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</si>
  <si>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</si>
  <si>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</si>
  <si>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</si>
  <si>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</si>
  <si>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</si>
  <si>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</si>
  <si>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</si>
  <si>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</si>
  <si>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</si>
  <si>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</si>
  <si>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</si>
  <si>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</si>
  <si>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</si>
  <si>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</si>
  <si>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</si>
  <si>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</si>
  <si>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</si>
  <si>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</si>
  <si>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</si>
  <si>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</si>
  <si>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</si>
  <si>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</si>
  <si>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</si>
  <si>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</si>
  <si>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</si>
  <si>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</si>
  <si>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</si>
  <si>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</si>
  <si>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</si>
  <si>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</si>
  <si>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</si>
  <si>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</si>
  <si>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</si>
  <si>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</si>
  <si>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</si>
  <si>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</si>
  <si>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</si>
  <si>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</si>
  <si>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</si>
  <si>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</si>
  <si>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</si>
  <si>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</si>
  <si>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</si>
  <si>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</si>
  <si>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</si>
  <si>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</si>
  <si>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</si>
  <si>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</si>
  <si>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</si>
  <si>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</si>
  <si>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</si>
  <si>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</si>
  <si>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</si>
  <si>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</si>
  <si>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</si>
  <si>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</si>
  <si>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</si>
  <si>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</si>
  <si>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</si>
  <si>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</si>
  <si>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</si>
  <si>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</si>
  <si>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</si>
  <si>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</si>
  <si>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</si>
  <si>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</si>
  <si>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</si>
  <si>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</si>
  <si>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</si>
  <si>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</si>
  <si>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</si>
  <si>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</si>
  <si>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</si>
  <si>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</si>
  <si>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</si>
  <si>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</si>
  <si>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</si>
  <si>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</si>
  <si>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</si>
  <si>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</si>
  <si>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</si>
  <si>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</si>
  <si>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</si>
  <si>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</si>
  <si>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</si>
  <si>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</si>
  <si>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</si>
  <si>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</si>
  <si>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</si>
  <si>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</si>
  <si>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</si>
  <si>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</si>
  <si>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</si>
  <si>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</si>
  <si>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</si>
  <si>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</si>
  <si>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</si>
  <si>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</si>
  <si>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</si>
  <si>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</si>
  <si>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</si>
  <si>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</si>
  <si>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</si>
  <si>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</si>
  <si>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</si>
  <si>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</si>
  <si>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</si>
  <si>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</si>
  <si>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</si>
  <si>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</si>
  <si>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</si>
  <si>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</si>
  <si>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</si>
  <si>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</si>
  <si>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</si>
  <si>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</si>
  <si>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</si>
  <si>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</si>
  <si>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</si>
  <si>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</si>
  <si>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</si>
  <si>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</si>
  <si>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</si>
  <si>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</si>
  <si>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</si>
  <si>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</si>
  <si>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</si>
  <si>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</si>
  <si>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</si>
  <si>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</si>
  <si>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</si>
  <si>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</si>
  <si>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</si>
  <si>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</si>
  <si>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</si>
  <si>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</si>
  <si>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</si>
  <si>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</si>
  <si>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</si>
  <si>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</si>
  <si>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</si>
  <si>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</si>
  <si>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</si>
  <si>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</si>
  <si>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</si>
  <si>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</si>
  <si>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</si>
  <si>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</si>
  <si>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</si>
  <si>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</si>
  <si>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</si>
  <si>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</si>
  <si>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</si>
  <si>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</si>
  <si>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</si>
  <si>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</si>
  <si>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</si>
  <si>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</si>
  <si>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</si>
  <si>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</si>
  <si>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</si>
  <si>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</si>
  <si>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</si>
  <si>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</si>
  <si>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</si>
  <si>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</si>
  <si>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</si>
  <si>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</si>
  <si>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</si>
  <si>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</si>
  <si>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</si>
  <si>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</si>
  <si>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</si>
  <si>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</si>
  <si>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</si>
  <si>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</si>
  <si>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</si>
  <si>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</si>
  <si>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</si>
  <si>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</si>
  <si>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</si>
  <si>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</si>
  <si>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</si>
  <si>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</si>
  <si>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</si>
  <si>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</si>
  <si>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</si>
  <si>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</si>
  <si>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</si>
  <si>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</si>
  <si>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</si>
  <si>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</si>
  <si>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</si>
  <si>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</si>
  <si>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</si>
  <si>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</si>
  <si>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</si>
  <si>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</si>
  <si>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</si>
  <si>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</si>
  <si>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</si>
  <si>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</si>
  <si>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</si>
  <si>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</si>
  <si>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</si>
  <si>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</si>
  <si>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</si>
  <si>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</si>
  <si>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</si>
  <si>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</si>
  <si>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</si>
  <si>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</si>
  <si>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</si>
  <si>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</si>
  <si>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</si>
  <si>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</si>
  <si>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</si>
  <si>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</si>
  <si>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</si>
  <si>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</si>
  <si>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</si>
  <si>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</si>
  <si>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</si>
  <si>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</si>
  <si>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</si>
  <si>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</si>
  <si>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</si>
  <si>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</si>
  <si>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</si>
  <si>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</si>
  <si>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</si>
  <si>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</si>
  <si>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</si>
  <si>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</si>
  <si>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</si>
  <si>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</si>
  <si>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</si>
  <si>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</si>
  <si>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</si>
  <si>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</si>
  <si>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</si>
  <si>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</si>
  <si>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</si>
  <si>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</si>
  <si>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</si>
  <si>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</si>
  <si>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</si>
  <si>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</si>
  <si>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</si>
  <si>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</si>
  <si>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</si>
  <si>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</si>
  <si>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</si>
  <si>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</si>
  <si>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</si>
  <si>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</si>
  <si>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</si>
  <si>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</si>
  <si>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</si>
  <si>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</si>
  <si>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</si>
  <si>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</si>
  <si>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</si>
  <si>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</si>
  <si>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</si>
  <si>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</si>
  <si>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</si>
  <si>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</si>
  <si>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</si>
  <si>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</si>
  <si>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</si>
  <si>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OSNOVNA ŠKOLA ANDRIJE KAČIĆA MIOŠIĆA DONJA VOĆA</t>
  </si>
  <si>
    <t>400-02/20-01/1</t>
  </si>
  <si>
    <t>2186-117-01-20-1</t>
  </si>
  <si>
    <t xml:space="preserve">DONJA VOĆA </t>
  </si>
  <si>
    <t xml:space="preserve"> </t>
  </si>
  <si>
    <t xml:space="preserve">        Temeljem odredbi članka  17. Zakona o proračunu ("Narodne novine" broj 87/8,136/12,15/15) te članka 54  Statuta OŠ A.K.MIOŠIĆA,Donja Voća Školski odbor  OŠ A.K.MIOŠIĆA DONJA VOĆA, d o n o s i:</t>
  </si>
  <si>
    <t>ANKICA BELCAR</t>
  </si>
  <si>
    <t>17.06.2020.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</si>
</sst>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6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5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283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284</v>
      </c>
    </row>
    <row r="6" spans="1:2" s="403" customFormat="1" ht="6" customHeight="1" x14ac:dyDescent="0.25">
      <c r="A6" s="402"/>
    </row>
    <row r="7" spans="1:2" ht="30" x14ac:dyDescent="0.25">
      <c r="A7" s="401" t="s">
        <v>285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286</v>
      </c>
    </row>
    <row r="10" spans="1:2" x14ac:dyDescent="0.25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1" zoomScale="70" zoomScaleNormal="70" zoomScaleSheetLayoutView="80" workbookViewId="0">
      <selection activeCell="G31" sqref="G31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0"/>
      <c r="B2" s="510"/>
      <c r="C2" s="510"/>
      <c r="D2" s="510"/>
      <c r="E2" s="510"/>
      <c r="F2" s="510"/>
      <c r="G2" s="510"/>
      <c r="H2" s="510"/>
      <c r="I2" s="131"/>
    </row>
    <row r="3" spans="1:9" ht="27" customHeight="1" x14ac:dyDescent="0.25">
      <c r="A3" s="510"/>
      <c r="B3" s="510"/>
      <c r="C3" s="510"/>
      <c r="D3" s="510"/>
      <c r="E3" s="510"/>
      <c r="F3" s="510"/>
      <c r="G3" s="510"/>
      <c r="H3" s="510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14" t="s">
        <v>13</v>
      </c>
      <c r="C5" s="514"/>
      <c r="D5" s="514"/>
      <c r="E5" s="514"/>
      <c r="F5" s="135"/>
      <c r="G5" s="135"/>
      <c r="H5" s="131"/>
      <c r="I5" s="131"/>
    </row>
    <row r="6" spans="1:9" s="4" customFormat="1" ht="49.5" customHeight="1" x14ac:dyDescent="0.25">
      <c r="A6" s="136"/>
      <c r="B6" s="515" t="s">
        <v>309</v>
      </c>
      <c r="C6" s="515"/>
      <c r="D6" s="515"/>
      <c r="E6" s="515"/>
      <c r="F6" s="137"/>
      <c r="G6" s="137"/>
      <c r="H6" s="136"/>
      <c r="I6" s="136"/>
    </row>
    <row r="7" spans="1:9" s="5" customFormat="1" ht="21" customHeight="1" x14ac:dyDescent="0.25">
      <c r="A7" s="138"/>
      <c r="B7" s="516" t="str">
        <f>IF(A14=A65,"RAVNATELJ","ŠKOLSKI ODBOR")</f>
        <v>ŠKOLSKI ODBOR</v>
      </c>
      <c r="C7" s="516"/>
      <c r="D7" s="516"/>
      <c r="E7" s="516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17" t="s">
        <v>310</v>
      </c>
      <c r="D8" s="517"/>
      <c r="E8" s="517"/>
      <c r="F8" s="139"/>
      <c r="G8" s="139"/>
      <c r="H8" s="131"/>
      <c r="I8" s="131"/>
    </row>
    <row r="9" spans="1:9" ht="18" customHeight="1" x14ac:dyDescent="0.25">
      <c r="A9" s="131"/>
      <c r="B9" s="132" t="s">
        <v>273</v>
      </c>
      <c r="C9" s="517" t="s">
        <v>311</v>
      </c>
      <c r="D9" s="517"/>
      <c r="E9" s="517"/>
      <c r="F9" s="139"/>
      <c r="G9" s="139"/>
      <c r="H9" s="131"/>
      <c r="I9" s="131"/>
    </row>
    <row r="10" spans="1:9" ht="18" hidden="1" customHeight="1" x14ac:dyDescent="0.25">
      <c r="A10" s="131"/>
      <c r="B10" s="519"/>
      <c r="C10" s="519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11" t="s">
        <v>314</v>
      </c>
      <c r="B12" s="511"/>
      <c r="C12" s="511"/>
      <c r="D12" s="511"/>
      <c r="E12" s="511"/>
      <c r="F12" s="511"/>
      <c r="G12" s="511"/>
      <c r="H12" s="511"/>
      <c r="I12" s="511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2" t="s">
        <v>288</v>
      </c>
      <c r="B14" s="512"/>
      <c r="C14" s="512"/>
      <c r="D14" s="512"/>
      <c r="E14" s="512"/>
      <c r="F14" s="512"/>
      <c r="G14" s="512"/>
      <c r="H14" s="512"/>
      <c r="I14" s="512"/>
    </row>
    <row r="15" spans="1:9" ht="22.5" customHeight="1" x14ac:dyDescent="0.25">
      <c r="A15" s="512" t="s">
        <v>309</v>
      </c>
      <c r="B15" s="512"/>
      <c r="C15" s="512"/>
      <c r="D15" s="512"/>
      <c r="E15" s="512"/>
      <c r="F15" s="512"/>
      <c r="G15" s="512"/>
      <c r="H15" s="512"/>
      <c r="I15" s="512"/>
    </row>
    <row r="16" spans="1:9" ht="22.5" customHeight="1" x14ac:dyDescent="0.25">
      <c r="A16" s="513" t="s">
        <v>306</v>
      </c>
      <c r="B16" s="513"/>
      <c r="C16" s="513"/>
      <c r="D16" s="513"/>
      <c r="E16" s="513"/>
      <c r="F16" s="513"/>
      <c r="G16" s="513"/>
      <c r="H16" s="513"/>
      <c r="I16" s="513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21" t="s">
        <v>14</v>
      </c>
      <c r="B18" s="521"/>
      <c r="C18" s="521"/>
      <c r="D18" s="521"/>
      <c r="E18" s="521"/>
      <c r="F18" s="521"/>
      <c r="G18" s="521"/>
      <c r="H18" s="521"/>
      <c r="I18" s="521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20" t="s">
        <v>15</v>
      </c>
      <c r="B20" s="520"/>
      <c r="C20" s="520"/>
      <c r="D20" s="520"/>
      <c r="E20" s="520"/>
      <c r="F20" s="520"/>
      <c r="G20" s="141" t="str">
        <f>IF(A14=A65,"PLAN 2020.","PLAN 
2020.")</f>
        <v>PLAN 
2020.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">
      <c r="A21" s="518">
        <v>1</v>
      </c>
      <c r="B21" s="518"/>
      <c r="C21" s="518"/>
      <c r="D21" s="518"/>
      <c r="E21" s="518"/>
      <c r="F21" s="518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06" t="s">
        <v>21</v>
      </c>
      <c r="C23" s="506"/>
      <c r="D23" s="506"/>
      <c r="E23" s="506"/>
      <c r="F23" s="506"/>
      <c r="G23" s="146">
        <f>SUM(G24:G25)</f>
        <v>5062578</v>
      </c>
      <c r="H23" s="146">
        <f>SUM(H24:H25)</f>
        <v>378531</v>
      </c>
      <c r="I23" s="146">
        <f>SUM(I24:I25)</f>
        <v>5441109</v>
      </c>
    </row>
    <row r="24" spans="1:16384" ht="18" customHeight="1" x14ac:dyDescent="0.25">
      <c r="A24" s="147"/>
      <c r="B24" s="507" t="s">
        <v>25</v>
      </c>
      <c r="C24" s="507"/>
      <c r="D24" s="507"/>
      <c r="E24" s="507"/>
      <c r="F24" s="507"/>
      <c r="G24" s="148">
        <f>SUMIFS('2. Plan prihoda i primitaka'!$H$13:$H$48,'2. Plan prihoda i primitaka'!$A$13:$A$48,6)</f>
        <v>5062578</v>
      </c>
      <c r="H24" s="148">
        <f>SUMIFS('2. Plan prihoda i primitaka'!$T$13:$T$48,'2. Plan prihoda i primitaka'!$A$13:$A$48,6)</f>
        <v>378531</v>
      </c>
      <c r="I24" s="148">
        <f>SUMIFS('2. Plan prihoda i primitaka'!$AF$13:$AF$48,'2. Plan prihoda i primitaka'!$A$13:$A$48,6)</f>
        <v>5441109</v>
      </c>
    </row>
    <row r="25" spans="1:16384" ht="18" customHeight="1" x14ac:dyDescent="0.25">
      <c r="A25" s="147"/>
      <c r="B25" s="507" t="s">
        <v>26</v>
      </c>
      <c r="C25" s="507"/>
      <c r="D25" s="507"/>
      <c r="E25" s="507"/>
      <c r="F25" s="507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25">
      <c r="A26" s="145" t="s">
        <v>24</v>
      </c>
      <c r="B26" s="506" t="s">
        <v>22</v>
      </c>
      <c r="C26" s="506"/>
      <c r="D26" s="506"/>
      <c r="E26" s="506"/>
      <c r="F26" s="506"/>
      <c r="G26" s="146">
        <f>SUM(G27:G28)</f>
        <v>5062578</v>
      </c>
      <c r="H26" s="146">
        <f>SUM(H27:H28)</f>
        <v>24678</v>
      </c>
      <c r="I26" s="146">
        <f>G26+H26</f>
        <v>5087256</v>
      </c>
    </row>
    <row r="27" spans="1:16384" ht="18" customHeight="1" x14ac:dyDescent="0.25">
      <c r="A27" s="147"/>
      <c r="B27" s="507" t="s">
        <v>27</v>
      </c>
      <c r="C27" s="507"/>
      <c r="D27" s="507"/>
      <c r="E27" s="507"/>
      <c r="F27" s="507"/>
      <c r="G27" s="148">
        <f>SUMIFS('3. Plan rashoda i izdataka'!$H$16:$H$251,'3. Plan rashoda i izdataka'!$A$16:$A$251,3)</f>
        <v>4954278</v>
      </c>
      <c r="H27" s="148">
        <f>SUMIFS('3. Plan rashoda i izdataka'!$T$16:$T$251,'3. Plan rashoda i izdataka'!$A$16:$A$251,3)</f>
        <v>19939</v>
      </c>
      <c r="I27" s="148">
        <f>G27+H27</f>
        <v>4974217</v>
      </c>
    </row>
    <row r="28" spans="1:16384" ht="18" customHeight="1" x14ac:dyDescent="0.25">
      <c r="A28" s="149"/>
      <c r="B28" s="508" t="s">
        <v>28</v>
      </c>
      <c r="C28" s="508"/>
      <c r="D28" s="508"/>
      <c r="E28" s="508"/>
      <c r="F28" s="508"/>
      <c r="G28" s="148">
        <f>SUMIFS('3. Plan rashoda i izdataka'!$H$16:$H$251,'3. Plan rashoda i izdataka'!$A$16:$A$251,4)</f>
        <v>108300</v>
      </c>
      <c r="H28" s="148">
        <f>SUMIFS('3. Plan rashoda i izdataka'!$T$16:$T$251,'3. Plan rashoda i izdataka'!$A$16:$A$251,4)</f>
        <v>4739</v>
      </c>
      <c r="I28" s="148">
        <f>G28+H28</f>
        <v>113039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05" t="s">
        <v>29</v>
      </c>
      <c r="C29" s="505"/>
      <c r="D29" s="505"/>
      <c r="E29" s="505"/>
      <c r="F29" s="505"/>
      <c r="G29" s="152">
        <f>G23-G26</f>
        <v>0</v>
      </c>
      <c r="H29" s="152">
        <f>H23-H26</f>
        <v>353853</v>
      </c>
      <c r="I29" s="152">
        <f>I23-I26</f>
        <v>353853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06" t="s">
        <v>155</v>
      </c>
      <c r="C31" s="506"/>
      <c r="D31" s="506"/>
      <c r="E31" s="506"/>
      <c r="F31" s="506"/>
      <c r="G31" s="319">
        <v>0</v>
      </c>
      <c r="H31" s="314">
        <f>G31-G32</f>
        <v>0</v>
      </c>
      <c r="I31" s="314">
        <f>H31-H32</f>
        <v>87752</v>
      </c>
    </row>
    <row r="32" spans="1:16384" s="9" customFormat="1" ht="34.9" customHeight="1" x14ac:dyDescent="0.25">
      <c r="A32" s="151"/>
      <c r="B32" s="509" t="s">
        <v>156</v>
      </c>
      <c r="C32" s="505"/>
      <c r="D32" s="505"/>
      <c r="E32" s="505"/>
      <c r="F32" s="505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-87752</v>
      </c>
      <c r="I32" s="163">
        <f>SUMIFS('2. Plan prihoda i primitaka'!$AF$13:$AF$48,'2. Plan prihoda i primitaka'!$A$13:$A$48,9)</f>
        <v>-87752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06" t="s">
        <v>18</v>
      </c>
      <c r="C34" s="506"/>
      <c r="D34" s="506"/>
      <c r="E34" s="506"/>
      <c r="F34" s="506"/>
      <c r="G34" s="146"/>
      <c r="H34" s="155"/>
      <c r="I34" s="155"/>
    </row>
    <row r="35" spans="1:9" ht="18" customHeight="1" x14ac:dyDescent="0.25">
      <c r="A35" s="147"/>
      <c r="B35" s="507" t="s">
        <v>31</v>
      </c>
      <c r="C35" s="507"/>
      <c r="D35" s="507"/>
      <c r="E35" s="507"/>
      <c r="F35" s="507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08" t="s">
        <v>32</v>
      </c>
      <c r="C36" s="508"/>
      <c r="D36" s="508"/>
      <c r="E36" s="508"/>
      <c r="F36" s="508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266101</v>
      </c>
      <c r="I36" s="150">
        <f>SUMIFS('3. Plan rashoda i izdataka'!$AF$16:$AF$251,'3. Plan rashoda i izdataka'!$A$16:$A$251,5)</f>
        <v>266101</v>
      </c>
    </row>
    <row r="37" spans="1:9" s="4" customFormat="1" ht="18" customHeight="1" x14ac:dyDescent="0.25">
      <c r="A37" s="151"/>
      <c r="B37" s="505" t="s">
        <v>33</v>
      </c>
      <c r="C37" s="505"/>
      <c r="D37" s="505"/>
      <c r="E37" s="505"/>
      <c r="F37" s="505"/>
      <c r="G37" s="152">
        <f>G35-G36</f>
        <v>0</v>
      </c>
      <c r="H37" s="152">
        <f>H35-H36</f>
        <v>-266101</v>
      </c>
      <c r="I37" s="152">
        <f>I35-I36</f>
        <v>-266101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06" t="s">
        <v>36</v>
      </c>
      <c r="C39" s="506"/>
      <c r="D39" s="506"/>
      <c r="E39" s="506"/>
      <c r="F39" s="506"/>
      <c r="G39" s="146"/>
      <c r="H39" s="155"/>
      <c r="I39" s="155"/>
    </row>
    <row r="40" spans="1:9" s="4" customFormat="1" ht="18" customHeight="1" x14ac:dyDescent="0.25">
      <c r="A40" s="159"/>
      <c r="B40" s="505" t="s">
        <v>35</v>
      </c>
      <c r="C40" s="505"/>
      <c r="D40" s="505"/>
      <c r="E40" s="505"/>
      <c r="F40" s="505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26" t="s">
        <v>312</v>
      </c>
      <c r="H44" s="526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25"/>
      <c r="C46" s="525"/>
      <c r="D46" s="525"/>
      <c r="E46" s="525"/>
      <c r="F46" s="169"/>
      <c r="G46" s="526" t="s">
        <v>316</v>
      </c>
      <c r="H46" s="526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29" t="str">
        <f>IF(A14="Prijedlog izmjena i dopuna financijskog plana","RAVNATELJ","PREDSJEDNIK ŠKOLSKOG ODBORA")</f>
        <v>PREDSJEDNIK ŠKOLSKOG ODBORA</v>
      </c>
      <c r="H48" s="529"/>
      <c r="I48" s="165"/>
    </row>
    <row r="49" spans="1:9" s="72" customFormat="1" ht="15.75" x14ac:dyDescent="0.25">
      <c r="A49" s="522"/>
      <c r="B49" s="522"/>
      <c r="C49" s="522"/>
      <c r="D49" s="522"/>
      <c r="E49" s="522"/>
      <c r="F49" s="89"/>
      <c r="G49" s="528" t="s">
        <v>315</v>
      </c>
      <c r="H49" s="528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27" t="s">
        <v>116</v>
      </c>
      <c r="G50" s="523"/>
      <c r="H50" s="523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27"/>
      <c r="G51" s="523"/>
      <c r="H51" s="523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27"/>
      <c r="G52" s="524"/>
      <c r="H52" s="524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64" priority="25">
      <formula>LEN(TRIM(B7))=0</formula>
    </cfRule>
  </conditionalFormatting>
  <conditionalFormatting sqref="G32:I32">
    <cfRule type="containsBlanks" dxfId="463" priority="21">
      <formula>LEN(TRIM(G32))=0</formula>
    </cfRule>
    <cfRule type="containsBlanks" dxfId="462" priority="22">
      <formula>LEN(TRIM(G32))=0</formula>
    </cfRule>
  </conditionalFormatting>
  <conditionalFormatting sqref="B6:E6">
    <cfRule type="containsBlanks" dxfId="461" priority="20">
      <formula>LEN(TRIM(B6))=0</formula>
    </cfRule>
  </conditionalFormatting>
  <conditionalFormatting sqref="A12:I12">
    <cfRule type="containsText" dxfId="460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9" priority="19">
      <formula>LEN(TRIM(A12))=0</formula>
    </cfRule>
  </conditionalFormatting>
  <conditionalFormatting sqref="G31:I31">
    <cfRule type="containsBlanks" dxfId="458" priority="24">
      <formula>LEN(TRIM(G31))=0</formula>
    </cfRule>
  </conditionalFormatting>
  <conditionalFormatting sqref="G40:I40">
    <cfRule type="cellIs" dxfId="457" priority="13" operator="notEqual">
      <formula>0</formula>
    </cfRule>
  </conditionalFormatting>
  <conditionalFormatting sqref="A14:I16">
    <cfRule type="containsBlanks" dxfId="456" priority="12">
      <formula>LEN(TRIM(A14))=0</formula>
    </cfRule>
  </conditionalFormatting>
  <conditionalFormatting sqref="B6:E6 A15:I15">
    <cfRule type="containsText" dxfId="455" priority="8" operator="containsText" text="upisati naziv osnovne škole">
      <formula>NOT(ISERROR(SEARCH("upisati naziv osnovne škole",A6)))</formula>
    </cfRule>
    <cfRule type="containsText" dxfId="454" priority="10" operator="containsText" text="upisati naziv škole">
      <formula>NOT(ISERROR(SEARCH("upisati naziv škole",A6)))</formula>
    </cfRule>
  </conditionalFormatting>
  <conditionalFormatting sqref="A15:I15 B6:E6">
    <cfRule type="containsText" dxfId="453" priority="9" operator="containsText" text="upisati naziv srednje škole">
      <formula>NOT(ISERROR(SEARCH("upisati naziv srednje škole",A6)))</formula>
    </cfRule>
  </conditionalFormatting>
  <conditionalFormatting sqref="G31">
    <cfRule type="containsText" dxfId="452" priority="6" operator="containsText" text="obavezan unos">
      <formula>NOT(ISERROR(SEARCH("obavezan unos",G31)))</formula>
    </cfRule>
  </conditionalFormatting>
  <conditionalFormatting sqref="B6:E6 C8:E9">
    <cfRule type="containsBlanks" dxfId="451" priority="5">
      <formula>LEN(TRIM(B6))=0</formula>
    </cfRule>
  </conditionalFormatting>
  <conditionalFormatting sqref="G48:G49">
    <cfRule type="containsBlanks" dxfId="450" priority="2">
      <formula>LEN(TRIM(G48))=0</formula>
    </cfRule>
  </conditionalFormatting>
  <conditionalFormatting sqref="G48:H49">
    <cfRule type="containsText" dxfId="449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H13" activePane="bottomRight" state="frozen"/>
      <selection activeCell="A31" sqref="A31"/>
      <selection pane="topRight" activeCell="A31" sqref="A31"/>
      <selection pane="bottomLeft" activeCell="A31" sqref="A31"/>
      <selection pane="bottomRight" activeCell="AG24" sqref="AG24:AQ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
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568328</v>
      </c>
      <c r="J8" s="531">
        <f>SUM(J9:L9)</f>
        <v>4833178</v>
      </c>
      <c r="K8" s="532"/>
      <c r="L8" s="349">
        <f>L9</f>
        <v>4269250</v>
      </c>
      <c r="M8" s="531">
        <f>SUM(M9:S9)</f>
        <v>225000</v>
      </c>
      <c r="N8" s="531"/>
      <c r="O8" s="531"/>
      <c r="P8" s="531"/>
      <c r="Q8" s="531"/>
      <c r="R8" s="531"/>
      <c r="S8" s="532"/>
      <c r="T8" s="348"/>
      <c r="U8" s="530">
        <f>SUM(U9:W9)</f>
        <v>-48068</v>
      </c>
      <c r="V8" s="531">
        <f>SUM(V9:X9)</f>
        <v>-48068</v>
      </c>
      <c r="W8" s="532"/>
      <c r="X8" s="349">
        <f>X9</f>
        <v>0</v>
      </c>
      <c r="Y8" s="531">
        <f>SUM(Y9:AE9)</f>
        <v>338847</v>
      </c>
      <c r="Z8" s="531"/>
      <c r="AA8" s="531"/>
      <c r="AB8" s="531"/>
      <c r="AC8" s="531"/>
      <c r="AD8" s="531"/>
      <c r="AE8" s="532"/>
      <c r="AF8" s="381"/>
      <c r="AG8" s="530">
        <f>SUM(AG9:AI9)</f>
        <v>520260</v>
      </c>
      <c r="AH8" s="531">
        <f>SUM(AH9:AJ9)</f>
        <v>4785110</v>
      </c>
      <c r="AI8" s="532"/>
      <c r="AJ8" s="349">
        <f>AJ9</f>
        <v>4269250</v>
      </c>
      <c r="AK8" s="531">
        <f>SUM(AK9:AQ9)</f>
        <v>563847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OSNOVNA ŠKOLA ANDRIJE KAČIĆA MIOŠIĆA DONJA VOĆA</v>
      </c>
      <c r="C9" s="558"/>
      <c r="D9" s="558"/>
      <c r="E9" s="558"/>
      <c r="F9" s="558"/>
      <c r="G9" s="559"/>
      <c r="H9" s="351">
        <f>SUM(I9:S9)</f>
        <v>5062578</v>
      </c>
      <c r="I9" s="352">
        <f>I13+I34+I41+I46</f>
        <v>4400</v>
      </c>
      <c r="J9" s="353">
        <f t="shared" ref="J9:S9" si="0">J13+J34+J41+J46</f>
        <v>483600</v>
      </c>
      <c r="K9" s="354">
        <f t="shared" si="0"/>
        <v>80328</v>
      </c>
      <c r="L9" s="355">
        <f t="shared" si="0"/>
        <v>4269250</v>
      </c>
      <c r="M9" s="356">
        <f t="shared" si="0"/>
        <v>30700</v>
      </c>
      <c r="N9" s="357">
        <f t="shared" si="0"/>
        <v>130000</v>
      </c>
      <c r="O9" s="357">
        <f t="shared" si="0"/>
        <v>7000</v>
      </c>
      <c r="P9" s="357">
        <f t="shared" si="0"/>
        <v>56000</v>
      </c>
      <c r="Q9" s="357">
        <f t="shared" si="0"/>
        <v>1300</v>
      </c>
      <c r="R9" s="357">
        <f t="shared" si="0"/>
        <v>0</v>
      </c>
      <c r="S9" s="354">
        <f t="shared" si="0"/>
        <v>0</v>
      </c>
      <c r="T9" s="351">
        <f>SUM(U9:AE9)</f>
        <v>290779</v>
      </c>
      <c r="U9" s="352">
        <f>U13+U34+U41+U46</f>
        <v>0</v>
      </c>
      <c r="V9" s="353">
        <f t="shared" ref="V9:AE9" si="1">V13+V34+V41+V46</f>
        <v>-42600</v>
      </c>
      <c r="W9" s="354">
        <f t="shared" si="1"/>
        <v>-5468</v>
      </c>
      <c r="X9" s="355">
        <f t="shared" si="1"/>
        <v>0</v>
      </c>
      <c r="Y9" s="356">
        <f t="shared" si="1"/>
        <v>36272</v>
      </c>
      <c r="Z9" s="357">
        <f t="shared" si="1"/>
        <v>14371</v>
      </c>
      <c r="AA9" s="357">
        <f t="shared" si="1"/>
        <v>0</v>
      </c>
      <c r="AB9" s="357">
        <f t="shared" si="1"/>
        <v>15788</v>
      </c>
      <c r="AC9" s="357">
        <f t="shared" si="1"/>
        <v>6315</v>
      </c>
      <c r="AD9" s="357">
        <f t="shared" si="1"/>
        <v>0</v>
      </c>
      <c r="AE9" s="354">
        <f t="shared" si="1"/>
        <v>266101</v>
      </c>
      <c r="AF9" s="351">
        <f>SUM(AG9:AQ9)</f>
        <v>5353357</v>
      </c>
      <c r="AG9" s="352">
        <f>AG13+AG34+AG41+AG46</f>
        <v>4400</v>
      </c>
      <c r="AH9" s="353">
        <f t="shared" ref="AH9:AQ9" si="2">AH13+AH34+AH41+AH46</f>
        <v>441000</v>
      </c>
      <c r="AI9" s="354">
        <f t="shared" si="2"/>
        <v>74860</v>
      </c>
      <c r="AJ9" s="355">
        <f t="shared" si="2"/>
        <v>4269250</v>
      </c>
      <c r="AK9" s="356">
        <f t="shared" si="2"/>
        <v>66972</v>
      </c>
      <c r="AL9" s="357">
        <f t="shared" si="2"/>
        <v>144371</v>
      </c>
      <c r="AM9" s="357">
        <f t="shared" si="2"/>
        <v>7000</v>
      </c>
      <c r="AN9" s="357">
        <f t="shared" si="2"/>
        <v>71788</v>
      </c>
      <c r="AO9" s="357">
        <f t="shared" si="2"/>
        <v>7615</v>
      </c>
      <c r="AP9" s="357">
        <f t="shared" si="2"/>
        <v>0</v>
      </c>
      <c r="AQ9" s="354">
        <f t="shared" si="2"/>
        <v>266101</v>
      </c>
    </row>
    <row r="10" spans="1:45" s="191" customFormat="1" ht="36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51" t="s">
        <v>48</v>
      </c>
      <c r="E13" s="551"/>
      <c r="F13" s="551"/>
      <c r="G13" s="552"/>
      <c r="H13" s="237">
        <f t="shared" ref="H13:H38" si="3">SUM(I13:S13)</f>
        <v>5062578</v>
      </c>
      <c r="I13" s="315">
        <f>I14+I21+I24+I26+I29+I31</f>
        <v>4400</v>
      </c>
      <c r="J13" s="263">
        <f t="shared" ref="J13:S13" si="4">J14+J21+J24+J26+J29+J31</f>
        <v>483600</v>
      </c>
      <c r="K13" s="239">
        <f t="shared" si="4"/>
        <v>80328</v>
      </c>
      <c r="L13" s="368">
        <f t="shared" si="4"/>
        <v>4269250</v>
      </c>
      <c r="M13" s="240">
        <f t="shared" si="4"/>
        <v>30700</v>
      </c>
      <c r="N13" s="241">
        <f t="shared" si="4"/>
        <v>130000</v>
      </c>
      <c r="O13" s="241">
        <f t="shared" si="4"/>
        <v>7000</v>
      </c>
      <c r="P13" s="241">
        <f t="shared" si="4"/>
        <v>56000</v>
      </c>
      <c r="Q13" s="241">
        <f t="shared" si="4"/>
        <v>1300</v>
      </c>
      <c r="R13" s="241">
        <f t="shared" si="4"/>
        <v>0</v>
      </c>
      <c r="S13" s="239">
        <f t="shared" si="4"/>
        <v>0</v>
      </c>
      <c r="T13" s="237">
        <f>SUM(U13:AE13)</f>
        <v>378531</v>
      </c>
      <c r="U13" s="315">
        <f>U14+U21+U24+U26+U29+U31</f>
        <v>0</v>
      </c>
      <c r="V13" s="263">
        <f t="shared" ref="V13:AE13" si="5">V14+V21+V24+V26+V29+V31</f>
        <v>-42600</v>
      </c>
      <c r="W13" s="239">
        <f t="shared" si="5"/>
        <v>-5468</v>
      </c>
      <c r="X13" s="368">
        <f t="shared" si="5"/>
        <v>0</v>
      </c>
      <c r="Y13" s="240">
        <f t="shared" si="5"/>
        <v>0</v>
      </c>
      <c r="Z13" s="241">
        <f t="shared" si="5"/>
        <v>0</v>
      </c>
      <c r="AA13" s="241">
        <f t="shared" si="5"/>
        <v>195381</v>
      </c>
      <c r="AB13" s="241">
        <f t="shared" si="5"/>
        <v>231218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5441109</v>
      </c>
      <c r="AG13" s="315">
        <f>AG14+AG21+AG24+AG26+AG29+AG31</f>
        <v>4400</v>
      </c>
      <c r="AH13" s="263">
        <f t="shared" ref="AH13" si="6">AH14+AH21+AH24+AH26+AH29+AH31</f>
        <v>441000</v>
      </c>
      <c r="AI13" s="239">
        <f t="shared" ref="AI13" si="7">AI14+AI21+AI24+AI26+AI29+AI31</f>
        <v>74860</v>
      </c>
      <c r="AJ13" s="368">
        <f t="shared" ref="AJ13" si="8">AJ14+AJ21+AJ24+AJ26+AJ29+AJ31</f>
        <v>4269250</v>
      </c>
      <c r="AK13" s="240">
        <f t="shared" ref="AK13" si="9">AK14+AK21+AK24+AK26+AK29+AK31</f>
        <v>30700</v>
      </c>
      <c r="AL13" s="241">
        <f t="shared" ref="AL13" si="10">AL14+AL21+AL24+AL26+AL29+AL31</f>
        <v>130000</v>
      </c>
      <c r="AM13" s="241">
        <f t="shared" ref="AM13" si="11">AM14+AM21+AM24+AM26+AM29+AM31</f>
        <v>202381</v>
      </c>
      <c r="AN13" s="241">
        <f t="shared" ref="AN13" si="12">AN14+AN21+AN24+AN26+AN29+AN31</f>
        <v>287218</v>
      </c>
      <c r="AO13" s="241">
        <f t="shared" ref="AO13" si="13">AO14+AO21+AO24+AO26+AO29+AO31</f>
        <v>1300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4412578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80328</v>
      </c>
      <c r="L14" s="303">
        <f t="shared" si="16"/>
        <v>4269250</v>
      </c>
      <c r="M14" s="240">
        <f t="shared" si="16"/>
        <v>0</v>
      </c>
      <c r="N14" s="241">
        <f t="shared" si="16"/>
        <v>0</v>
      </c>
      <c r="O14" s="241">
        <f t="shared" si="16"/>
        <v>7000</v>
      </c>
      <c r="P14" s="241">
        <f t="shared" si="16"/>
        <v>56000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421131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-5468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195381</v>
      </c>
      <c r="AB14" s="241">
        <f>'Ad-2. UNOS prihoda'!AB14</f>
        <v>231218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4833709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74860</v>
      </c>
      <c r="AJ14" s="303">
        <f>'Ad-2. UNOS prihoda'!AJ14</f>
        <v>4269250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202381</v>
      </c>
      <c r="AN14" s="241">
        <f>'Ad-2. UNOS prihoda'!AN14</f>
        <v>287218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3">
        <v>631</v>
      </c>
      <c r="B15" s="534"/>
      <c r="C15" s="534"/>
      <c r="D15" s="535" t="s">
        <v>50</v>
      </c>
      <c r="E15" s="535"/>
      <c r="F15" s="535"/>
      <c r="G15" s="536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3">
        <v>632</v>
      </c>
      <c r="B16" s="534"/>
      <c r="C16" s="534"/>
      <c r="D16" s="535" t="s">
        <v>51</v>
      </c>
      <c r="E16" s="535"/>
      <c r="F16" s="535"/>
      <c r="G16" s="536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3">
        <v>634</v>
      </c>
      <c r="B17" s="534"/>
      <c r="C17" s="534"/>
      <c r="D17" s="535" t="s">
        <v>109</v>
      </c>
      <c r="E17" s="535"/>
      <c r="F17" s="535"/>
      <c r="G17" s="536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3">
        <v>636</v>
      </c>
      <c r="B18" s="534"/>
      <c r="C18" s="534"/>
      <c r="D18" s="535" t="s">
        <v>62</v>
      </c>
      <c r="E18" s="535"/>
      <c r="F18" s="535"/>
      <c r="G18" s="536"/>
      <c r="H18" s="28">
        <f t="shared" si="3"/>
        <v>4325250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4269250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56000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231218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231218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4556468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4269250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287218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3">
        <v>638</v>
      </c>
      <c r="B19" s="534"/>
      <c r="C19" s="534"/>
      <c r="D19" s="535" t="s">
        <v>157</v>
      </c>
      <c r="E19" s="535"/>
      <c r="F19" s="535"/>
      <c r="G19" s="536"/>
      <c r="H19" s="28">
        <f t="shared" si="3"/>
        <v>7000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7000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188421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188421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195421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195421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3">
        <v>639</v>
      </c>
      <c r="B20" s="534"/>
      <c r="C20" s="534"/>
      <c r="D20" s="535" t="s">
        <v>193</v>
      </c>
      <c r="E20" s="535"/>
      <c r="F20" s="535"/>
      <c r="G20" s="536"/>
      <c r="H20" s="28">
        <f t="shared" si="3"/>
        <v>80328</v>
      </c>
      <c r="I20" s="29">
        <f>'Ad-2. UNOS prihoda'!I44</f>
        <v>0</v>
      </c>
      <c r="J20" s="92">
        <f>'Ad-2. UNOS prihoda'!J44</f>
        <v>0</v>
      </c>
      <c r="K20" s="31">
        <f>'Ad-2. UNOS prihoda'!K44</f>
        <v>80328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1492</v>
      </c>
      <c r="U20" s="29">
        <f>'Ad-2. UNOS prihoda'!U44</f>
        <v>0</v>
      </c>
      <c r="V20" s="92">
        <f>'Ad-2. UNOS prihoda'!V44</f>
        <v>0</v>
      </c>
      <c r="W20" s="31">
        <f>'Ad-2. UNOS prihoda'!W44</f>
        <v>-5468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6960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81820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74860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6960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53">
        <v>64</v>
      </c>
      <c r="B21" s="554"/>
      <c r="C21" s="218"/>
      <c r="D21" s="551" t="s">
        <v>52</v>
      </c>
      <c r="E21" s="551"/>
      <c r="F21" s="551"/>
      <c r="G21" s="552"/>
      <c r="H21" s="237">
        <f t="shared" si="3"/>
        <v>700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700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700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700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3">
        <v>641</v>
      </c>
      <c r="B22" s="534"/>
      <c r="C22" s="534"/>
      <c r="D22" s="535" t="s">
        <v>53</v>
      </c>
      <c r="E22" s="535"/>
      <c r="F22" s="535"/>
      <c r="G22" s="536"/>
      <c r="H22" s="28">
        <f t="shared" si="3"/>
        <v>700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700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700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700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3">
        <v>642</v>
      </c>
      <c r="B23" s="534"/>
      <c r="C23" s="534"/>
      <c r="D23" s="535" t="s">
        <v>63</v>
      </c>
      <c r="E23" s="535"/>
      <c r="F23" s="535"/>
      <c r="G23" s="536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53">
        <v>65</v>
      </c>
      <c r="B24" s="554"/>
      <c r="C24" s="218"/>
      <c r="D24" s="551" t="s">
        <v>54</v>
      </c>
      <c r="E24" s="551"/>
      <c r="F24" s="551"/>
      <c r="G24" s="552"/>
      <c r="H24" s="237">
        <f t="shared" si="3"/>
        <v>130000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130000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130000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130000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3">
        <v>652</v>
      </c>
      <c r="B25" s="534"/>
      <c r="C25" s="534"/>
      <c r="D25" s="535" t="s">
        <v>55</v>
      </c>
      <c r="E25" s="535"/>
      <c r="F25" s="535"/>
      <c r="G25" s="536"/>
      <c r="H25" s="28">
        <f t="shared" si="3"/>
        <v>130000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130000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130000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130000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53">
        <v>66</v>
      </c>
      <c r="B26" s="554"/>
      <c r="C26" s="218"/>
      <c r="D26" s="551" t="s">
        <v>56</v>
      </c>
      <c r="E26" s="551"/>
      <c r="F26" s="551"/>
      <c r="G26" s="552"/>
      <c r="H26" s="237">
        <f t="shared" si="3"/>
        <v>31300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30000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1300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31300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30000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1300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3">
        <v>661</v>
      </c>
      <c r="B27" s="534"/>
      <c r="C27" s="534"/>
      <c r="D27" s="535" t="s">
        <v>57</v>
      </c>
      <c r="E27" s="535"/>
      <c r="F27" s="535"/>
      <c r="G27" s="536"/>
      <c r="H27" s="28">
        <f t="shared" si="3"/>
        <v>30000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30000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30000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3">
        <v>663</v>
      </c>
      <c r="B28" s="534"/>
      <c r="C28" s="534"/>
      <c r="D28" s="535" t="s">
        <v>58</v>
      </c>
      <c r="E28" s="535"/>
      <c r="F28" s="535"/>
      <c r="G28" s="536"/>
      <c r="H28" s="28">
        <f t="shared" si="3"/>
        <v>1300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1300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1300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1300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53">
        <v>67</v>
      </c>
      <c r="B29" s="554"/>
      <c r="C29" s="218"/>
      <c r="D29" s="551" t="s">
        <v>59</v>
      </c>
      <c r="E29" s="551"/>
      <c r="F29" s="551"/>
      <c r="G29" s="552"/>
      <c r="H29" s="237">
        <f t="shared" si="3"/>
        <v>488000</v>
      </c>
      <c r="I29" s="315">
        <f>SUM(I30:I30)</f>
        <v>4400</v>
      </c>
      <c r="J29" s="263">
        <f t="shared" ref="J29:S29" si="26">SUM(J30:J30)</f>
        <v>483600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-42600</v>
      </c>
      <c r="U29" s="315">
        <f>'Ad-2. UNOS prihoda'!U81</f>
        <v>0</v>
      </c>
      <c r="V29" s="263">
        <f>'Ad-2. UNOS prihoda'!V81</f>
        <v>-42600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445400</v>
      </c>
      <c r="AG29" s="315">
        <f>'Ad-2. UNOS prihoda'!AG81</f>
        <v>4400</v>
      </c>
      <c r="AH29" s="263">
        <f>'Ad-2. UNOS prihoda'!AH81</f>
        <v>441000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3">
        <v>671</v>
      </c>
      <c r="B30" s="534"/>
      <c r="C30" s="534"/>
      <c r="D30" s="535" t="s">
        <v>60</v>
      </c>
      <c r="E30" s="535"/>
      <c r="F30" s="535"/>
      <c r="G30" s="536"/>
      <c r="H30" s="28">
        <f t="shared" si="3"/>
        <v>488000</v>
      </c>
      <c r="I30" s="29">
        <f>'Ad-2. UNOS prihoda'!I82</f>
        <v>4400</v>
      </c>
      <c r="J30" s="92">
        <f>'Ad-2. UNOS prihoda'!J82</f>
        <v>483600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-42600</v>
      </c>
      <c r="U30" s="29">
        <f>'Ad-2. UNOS prihoda'!U82</f>
        <v>0</v>
      </c>
      <c r="V30" s="92">
        <f>'Ad-2. UNOS prihoda'!V82</f>
        <v>-42600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445400</v>
      </c>
      <c r="AG30" s="29">
        <f>'Ad-2. UNOS prihoda'!AG82</f>
        <v>4400</v>
      </c>
      <c r="AH30" s="92">
        <f>'Ad-2. UNOS prihoda'!AH82</f>
        <v>441000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53">
        <v>68</v>
      </c>
      <c r="B31" s="554"/>
      <c r="C31" s="218"/>
      <c r="D31" s="551" t="s">
        <v>160</v>
      </c>
      <c r="E31" s="551"/>
      <c r="F31" s="551"/>
      <c r="G31" s="552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3">
        <v>681</v>
      </c>
      <c r="B32" s="534"/>
      <c r="C32" s="534"/>
      <c r="D32" s="535" t="s">
        <v>241</v>
      </c>
      <c r="E32" s="535"/>
      <c r="F32" s="535"/>
      <c r="G32" s="536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3">
        <v>683</v>
      </c>
      <c r="B33" s="534"/>
      <c r="C33" s="534"/>
      <c r="D33" s="535" t="s">
        <v>161</v>
      </c>
      <c r="E33" s="535"/>
      <c r="F33" s="535"/>
      <c r="G33" s="536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51" t="s">
        <v>93</v>
      </c>
      <c r="E34" s="551"/>
      <c r="F34" s="551"/>
      <c r="G34" s="552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53">
        <v>72</v>
      </c>
      <c r="B35" s="554"/>
      <c r="C35" s="431"/>
      <c r="D35" s="551" t="s">
        <v>158</v>
      </c>
      <c r="E35" s="551"/>
      <c r="F35" s="551"/>
      <c r="G35" s="551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33">
        <v>721</v>
      </c>
      <c r="B36" s="568"/>
      <c r="C36" s="568"/>
      <c r="D36" s="535" t="s">
        <v>92</v>
      </c>
      <c r="E36" s="535"/>
      <c r="F36" s="535"/>
      <c r="G36" s="535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5" t="s">
        <v>245</v>
      </c>
      <c r="E37" s="535"/>
      <c r="F37" s="535"/>
      <c r="G37" s="536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3">
        <v>723</v>
      </c>
      <c r="B38" s="568"/>
      <c r="C38" s="568"/>
      <c r="D38" s="535" t="s">
        <v>159</v>
      </c>
      <c r="E38" s="535"/>
      <c r="F38" s="535"/>
      <c r="G38" s="535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60" t="s">
        <v>74</v>
      </c>
      <c r="B40" s="561"/>
      <c r="C40" s="561"/>
      <c r="D40" s="561"/>
      <c r="E40" s="561"/>
      <c r="F40" s="561"/>
      <c r="G40" s="561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69" t="s">
        <v>70</v>
      </c>
      <c r="E41" s="569"/>
      <c r="F41" s="569"/>
      <c r="G41" s="570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53">
        <v>84</v>
      </c>
      <c r="B42" s="554"/>
      <c r="C42" s="369"/>
      <c r="D42" s="551" t="s">
        <v>66</v>
      </c>
      <c r="E42" s="551"/>
      <c r="F42" s="551"/>
      <c r="G42" s="552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3">
        <v>844</v>
      </c>
      <c r="B43" s="534"/>
      <c r="C43" s="534"/>
      <c r="D43" s="535" t="s">
        <v>88</v>
      </c>
      <c r="E43" s="535"/>
      <c r="F43" s="535"/>
      <c r="G43" s="536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60" t="s">
        <v>110</v>
      </c>
      <c r="B45" s="561"/>
      <c r="C45" s="561"/>
      <c r="D45" s="561"/>
      <c r="E45" s="561"/>
      <c r="F45" s="561"/>
      <c r="G45" s="561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51" t="s">
        <v>110</v>
      </c>
      <c r="E46" s="551"/>
      <c r="F46" s="551"/>
      <c r="G46" s="552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-87752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36272</v>
      </c>
      <c r="Z46" s="241">
        <f t="shared" si="61"/>
        <v>14371</v>
      </c>
      <c r="AA46" s="241">
        <f t="shared" si="61"/>
        <v>-195381</v>
      </c>
      <c r="AB46" s="241">
        <f t="shared" si="61"/>
        <v>-215430</v>
      </c>
      <c r="AC46" s="241">
        <f t="shared" si="61"/>
        <v>6315</v>
      </c>
      <c r="AD46" s="241">
        <f t="shared" si="61"/>
        <v>0</v>
      </c>
      <c r="AE46" s="239">
        <f t="shared" si="61"/>
        <v>266101</v>
      </c>
      <c r="AF46" s="46">
        <f>SUM(AG46:AQ46)</f>
        <v>-87752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36272</v>
      </c>
      <c r="AL46" s="241">
        <f t="shared" ref="AL46" si="66">AL47</f>
        <v>14371</v>
      </c>
      <c r="AM46" s="241">
        <f t="shared" ref="AM46" si="67">AM47</f>
        <v>-195381</v>
      </c>
      <c r="AN46" s="241">
        <f t="shared" ref="AN46" si="68">AN47</f>
        <v>-215430</v>
      </c>
      <c r="AO46" s="241">
        <f t="shared" ref="AO46" si="69">AO47</f>
        <v>6315</v>
      </c>
      <c r="AP46" s="241">
        <f t="shared" ref="AP46" si="70">AP47</f>
        <v>0</v>
      </c>
      <c r="AQ46" s="239">
        <f t="shared" ref="AQ46" si="71">AQ47</f>
        <v>266101</v>
      </c>
    </row>
    <row r="47" spans="1:45" s="190" customFormat="1" ht="24.75" customHeight="1" x14ac:dyDescent="0.25">
      <c r="A47" s="553">
        <v>92</v>
      </c>
      <c r="B47" s="554"/>
      <c r="C47" s="369"/>
      <c r="D47" s="551" t="s">
        <v>111</v>
      </c>
      <c r="E47" s="551"/>
      <c r="F47" s="551"/>
      <c r="G47" s="552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-87752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36272</v>
      </c>
      <c r="Z47" s="241">
        <f>'Ad-2. UNOS prihoda'!Z111</f>
        <v>14371</v>
      </c>
      <c r="AA47" s="241">
        <f>'Ad-2. UNOS prihoda'!AA111</f>
        <v>-195381</v>
      </c>
      <c r="AB47" s="241">
        <f>'Ad-2. UNOS prihoda'!AB111</f>
        <v>-215430</v>
      </c>
      <c r="AC47" s="241">
        <f>'Ad-2. UNOS prihoda'!AC111</f>
        <v>6315</v>
      </c>
      <c r="AD47" s="241">
        <f>'Ad-2. UNOS prihoda'!AD111</f>
        <v>0</v>
      </c>
      <c r="AE47" s="239">
        <f>'Ad-2. UNOS prihoda'!AE111</f>
        <v>266101</v>
      </c>
      <c r="AF47" s="46">
        <f>SUM(AG47:AQ47)</f>
        <v>-87752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36272</v>
      </c>
      <c r="AL47" s="241">
        <f>'Ad-2. UNOS prihoda'!AL111</f>
        <v>14371</v>
      </c>
      <c r="AM47" s="241">
        <f>'Ad-2. UNOS prihoda'!AM111</f>
        <v>-195381</v>
      </c>
      <c r="AN47" s="241">
        <f>'Ad-2. UNOS prihoda'!AN111</f>
        <v>-215430</v>
      </c>
      <c r="AO47" s="241">
        <f>'Ad-2. UNOS prihoda'!AO111</f>
        <v>6315</v>
      </c>
      <c r="AP47" s="241">
        <f>'Ad-2. UNOS prihoda'!AP111</f>
        <v>0</v>
      </c>
      <c r="AQ47" s="239">
        <f>'Ad-2. UNOS prihoda'!AQ111</f>
        <v>266101</v>
      </c>
    </row>
    <row r="48" spans="1:45" ht="18" customHeight="1" x14ac:dyDescent="0.25">
      <c r="A48" s="533">
        <v>922</v>
      </c>
      <c r="B48" s="534"/>
      <c r="C48" s="534"/>
      <c r="D48" s="535" t="s">
        <v>112</v>
      </c>
      <c r="E48" s="535"/>
      <c r="F48" s="535"/>
      <c r="G48" s="535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-87752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36272</v>
      </c>
      <c r="Z48" s="30">
        <f>'Ad-2. UNOS prihoda'!Z112</f>
        <v>14371</v>
      </c>
      <c r="AA48" s="30">
        <f>'Ad-2. UNOS prihoda'!AA112</f>
        <v>-195381</v>
      </c>
      <c r="AB48" s="30">
        <f>'Ad-2. UNOS prihoda'!AB112</f>
        <v>-215430</v>
      </c>
      <c r="AC48" s="30">
        <f>'Ad-2. UNOS prihoda'!AC112</f>
        <v>6315</v>
      </c>
      <c r="AD48" s="30">
        <f>'Ad-2. UNOS prihoda'!AD112</f>
        <v>0</v>
      </c>
      <c r="AE48" s="31">
        <f>'Ad-2. UNOS prihoda'!AE112</f>
        <v>266101</v>
      </c>
      <c r="AF48" s="440">
        <f>SUM(AG48:AQ48)</f>
        <v>-87752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36272</v>
      </c>
      <c r="AL48" s="30">
        <f>'Ad-2. UNOS prihoda'!AL112</f>
        <v>14371</v>
      </c>
      <c r="AM48" s="30">
        <f>'Ad-2. UNOS prihoda'!AM112</f>
        <v>-195381</v>
      </c>
      <c r="AN48" s="30">
        <f>'Ad-2. UNOS prihoda'!AN112</f>
        <v>-215430</v>
      </c>
      <c r="AO48" s="30">
        <f>'Ad-2. UNOS prihoda'!AO112</f>
        <v>6315</v>
      </c>
      <c r="AP48" s="30">
        <f>'Ad-2. UNOS prihoda'!AP112</f>
        <v>0</v>
      </c>
      <c r="AQ48" s="31">
        <f>'Ad-2. UNOS prihoda'!AQ112</f>
        <v>266101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48" priority="75">
      <formula>LEN(TRIM(A15))=0</formula>
    </cfRule>
  </conditionalFormatting>
  <conditionalFormatting sqref="I27:S27 I25:O25 Q25:S25">
    <cfRule type="containsBlanks" dxfId="447" priority="74">
      <formula>LEN(TRIM(I25))=0</formula>
    </cfRule>
  </conditionalFormatting>
  <conditionalFormatting sqref="I30:S30">
    <cfRule type="containsBlanks" dxfId="446" priority="64">
      <formula>LEN(TRIM(I30))=0</formula>
    </cfRule>
  </conditionalFormatting>
  <conditionalFormatting sqref="I28:S28">
    <cfRule type="containsBlanks" dxfId="445" priority="62">
      <formula>LEN(TRIM(I28))=0</formula>
    </cfRule>
  </conditionalFormatting>
  <conditionalFormatting sqref="I43:S43">
    <cfRule type="containsBlanks" dxfId="444" priority="47">
      <formula>LEN(TRIM(I43))=0</formula>
    </cfRule>
  </conditionalFormatting>
  <conditionalFormatting sqref="I35:S38">
    <cfRule type="containsBlanks" dxfId="443" priority="42">
      <formula>LEN(TRIM(I35))=0</formula>
    </cfRule>
  </conditionalFormatting>
  <conditionalFormatting sqref="M18">
    <cfRule type="containsBlanks" dxfId="442" priority="38">
      <formula>LEN(TRIM(M18))=0</formula>
    </cfRule>
  </conditionalFormatting>
  <conditionalFormatting sqref="P25">
    <cfRule type="containsBlanks" dxfId="441" priority="37">
      <formula>LEN(TRIM(P25))=0</formula>
    </cfRule>
  </conditionalFormatting>
  <conditionalFormatting sqref="I17:S17">
    <cfRule type="containsBlanks" dxfId="440" priority="36">
      <formula>LEN(TRIM(I17))=0</formula>
    </cfRule>
  </conditionalFormatting>
  <conditionalFormatting sqref="H10:V10">
    <cfRule type="cellIs" dxfId="439" priority="32" operator="notEqual">
      <formula>0</formula>
    </cfRule>
  </conditionalFormatting>
  <conditionalFormatting sqref="A8 H8 T8">
    <cfRule type="cellIs" dxfId="438" priority="14" operator="notEqual">
      <formula>0</formula>
    </cfRule>
  </conditionalFormatting>
  <conditionalFormatting sqref="H10:AQ10">
    <cfRule type="notContainsBlanks" dxfId="437" priority="12">
      <formula>LEN(TRIM(H10))&gt;0</formula>
    </cfRule>
  </conditionalFormatting>
  <conditionalFormatting sqref="I33:S33">
    <cfRule type="containsBlanks" dxfId="436" priority="11">
      <formula>LEN(TRIM(I33))=0</formula>
    </cfRule>
  </conditionalFormatting>
  <conditionalFormatting sqref="I32:S32">
    <cfRule type="containsBlanks" dxfId="435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H38" activePane="bottomRight" state="frozen"/>
      <selection activeCell="A31" sqref="A31"/>
      <selection pane="topRight" activeCell="A31" sqref="A31"/>
      <selection pane="bottomLeft" activeCell="A31" sqref="A31"/>
      <selection pane="bottomRight" activeCell="W42" sqref="W42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44"/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44" t="s">
        <v>61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N2" s="544"/>
      <c r="O2" s="544"/>
      <c r="P2" s="544"/>
      <c r="Q2" s="544"/>
      <c r="R2" s="544"/>
      <c r="S2" s="54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39" t="s">
        <v>106</v>
      </c>
      <c r="J4" s="540" t="s">
        <v>106</v>
      </c>
      <c r="K4" s="541"/>
      <c r="L4" s="539" t="s">
        <v>107</v>
      </c>
      <c r="M4" s="540"/>
      <c r="N4" s="540"/>
      <c r="O4" s="540"/>
      <c r="P4" s="540"/>
      <c r="Q4" s="540"/>
      <c r="R4" s="540"/>
      <c r="S4" s="541"/>
      <c r="T4" s="249"/>
      <c r="U4" s="539" t="s">
        <v>106</v>
      </c>
      <c r="V4" s="540" t="s">
        <v>106</v>
      </c>
      <c r="W4" s="541"/>
      <c r="X4" s="539" t="s">
        <v>107</v>
      </c>
      <c r="Y4" s="540"/>
      <c r="Z4" s="540"/>
      <c r="AA4" s="540"/>
      <c r="AB4" s="540"/>
      <c r="AC4" s="540"/>
      <c r="AD4" s="540"/>
      <c r="AE4" s="541"/>
      <c r="AF4" s="249"/>
      <c r="AG4" s="539" t="s">
        <v>106</v>
      </c>
      <c r="AH4" s="540" t="s">
        <v>106</v>
      </c>
      <c r="AI4" s="541"/>
      <c r="AJ4" s="539" t="s">
        <v>107</v>
      </c>
      <c r="AK4" s="540"/>
      <c r="AL4" s="540"/>
      <c r="AM4" s="540"/>
      <c r="AN4" s="540"/>
      <c r="AO4" s="540"/>
      <c r="AP4" s="540"/>
      <c r="AQ4" s="541"/>
    </row>
    <row r="5" spans="1:45" s="185" customFormat="1" ht="57" customHeight="1" x14ac:dyDescent="0.25">
      <c r="A5" s="545" t="s">
        <v>47</v>
      </c>
      <c r="B5" s="546"/>
      <c r="C5" s="546"/>
      <c r="D5" s="546" t="s">
        <v>38</v>
      </c>
      <c r="E5" s="546"/>
      <c r="F5" s="546"/>
      <c r="G5" s="549"/>
      <c r="H5" s="542" t="str">
        <f>'1. Sažetak'!G20</f>
        <v>PLAN 
2020.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42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37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47"/>
      <c r="B6" s="548"/>
      <c r="C6" s="548"/>
      <c r="D6" s="548"/>
      <c r="E6" s="548"/>
      <c r="F6" s="548"/>
      <c r="G6" s="550"/>
      <c r="H6" s="543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43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38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55">
        <v>1</v>
      </c>
      <c r="B7" s="556"/>
      <c r="C7" s="556"/>
      <c r="D7" s="556"/>
      <c r="E7" s="556"/>
      <c r="F7" s="556"/>
      <c r="G7" s="557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65"/>
      <c r="B8" s="566"/>
      <c r="C8" s="566"/>
      <c r="D8" s="566"/>
      <c r="E8" s="566"/>
      <c r="F8" s="566"/>
      <c r="G8" s="567"/>
      <c r="H8" s="348"/>
      <c r="I8" s="530">
        <f>SUM(I9:K9)</f>
        <v>568328</v>
      </c>
      <c r="J8" s="531">
        <f>SUM(J9:L9)</f>
        <v>4833178</v>
      </c>
      <c r="K8" s="532"/>
      <c r="L8" s="349">
        <f>L9</f>
        <v>4269250</v>
      </c>
      <c r="M8" s="531">
        <f>SUM(M9:S9)</f>
        <v>225000</v>
      </c>
      <c r="N8" s="531"/>
      <c r="O8" s="531"/>
      <c r="P8" s="531"/>
      <c r="Q8" s="531"/>
      <c r="R8" s="531"/>
      <c r="S8" s="532"/>
      <c r="T8" s="348"/>
      <c r="U8" s="530">
        <f>SUM(U9:W9)</f>
        <v>-48068</v>
      </c>
      <c r="V8" s="531">
        <f>SUM(V9:X9)</f>
        <v>-48068</v>
      </c>
      <c r="W8" s="532"/>
      <c r="X8" s="349">
        <f>X9</f>
        <v>0</v>
      </c>
      <c r="Y8" s="531">
        <f>SUM(Y9:AE9)</f>
        <v>338847</v>
      </c>
      <c r="Z8" s="531"/>
      <c r="AA8" s="531"/>
      <c r="AB8" s="531"/>
      <c r="AC8" s="531"/>
      <c r="AD8" s="531"/>
      <c r="AE8" s="532"/>
      <c r="AF8" s="162"/>
      <c r="AG8" s="530">
        <f>SUM(AG9:AI9)</f>
        <v>520260</v>
      </c>
      <c r="AH8" s="531">
        <f>SUM(AH9:AJ9)</f>
        <v>4785110</v>
      </c>
      <c r="AI8" s="532"/>
      <c r="AJ8" s="349">
        <f>AJ9</f>
        <v>4269250</v>
      </c>
      <c r="AK8" s="531">
        <f>SUM(AK9:AQ9)</f>
        <v>563847</v>
      </c>
      <c r="AL8" s="531"/>
      <c r="AM8" s="531"/>
      <c r="AN8" s="531"/>
      <c r="AO8" s="531"/>
      <c r="AP8" s="531"/>
      <c r="AQ8" s="532"/>
    </row>
    <row r="9" spans="1:45" s="190" customFormat="1" ht="30.75" customHeight="1" x14ac:dyDescent="0.25">
      <c r="A9" s="392"/>
      <c r="B9" s="558" t="str">
        <f>'1. Sažetak'!B6:E6</f>
        <v>OSNOVNA ŠKOLA ANDRIJE KAČIĆA MIOŠIĆA DONJA VOĆA</v>
      </c>
      <c r="C9" s="558"/>
      <c r="D9" s="558"/>
      <c r="E9" s="558"/>
      <c r="F9" s="558"/>
      <c r="G9" s="559"/>
      <c r="H9" s="351">
        <f>SUM(I9:S9)</f>
        <v>5062578</v>
      </c>
      <c r="I9" s="352">
        <f t="shared" ref="I9:S9" si="0">I13+I91+I104+I110</f>
        <v>4400</v>
      </c>
      <c r="J9" s="353">
        <f t="shared" si="0"/>
        <v>483600</v>
      </c>
      <c r="K9" s="354">
        <f t="shared" si="0"/>
        <v>80328</v>
      </c>
      <c r="L9" s="355">
        <f t="shared" si="0"/>
        <v>4269250</v>
      </c>
      <c r="M9" s="356">
        <f t="shared" si="0"/>
        <v>30700</v>
      </c>
      <c r="N9" s="357">
        <f t="shared" si="0"/>
        <v>130000</v>
      </c>
      <c r="O9" s="357">
        <f t="shared" si="0"/>
        <v>7000</v>
      </c>
      <c r="P9" s="357">
        <f t="shared" si="0"/>
        <v>56000</v>
      </c>
      <c r="Q9" s="357">
        <f t="shared" si="0"/>
        <v>1300</v>
      </c>
      <c r="R9" s="357">
        <f t="shared" si="0"/>
        <v>0</v>
      </c>
      <c r="S9" s="354">
        <f t="shared" si="0"/>
        <v>0</v>
      </c>
      <c r="T9" s="351">
        <f>SUM(U9:AE9)</f>
        <v>290779</v>
      </c>
      <c r="U9" s="352">
        <f t="shared" ref="U9:AE9" si="1">U13+U91+U104+U110</f>
        <v>0</v>
      </c>
      <c r="V9" s="353">
        <f t="shared" si="1"/>
        <v>-42600</v>
      </c>
      <c r="W9" s="354">
        <f t="shared" si="1"/>
        <v>-5468</v>
      </c>
      <c r="X9" s="355">
        <f t="shared" si="1"/>
        <v>0</v>
      </c>
      <c r="Y9" s="356">
        <f t="shared" si="1"/>
        <v>36272</v>
      </c>
      <c r="Z9" s="357">
        <f t="shared" si="1"/>
        <v>14371</v>
      </c>
      <c r="AA9" s="357">
        <f t="shared" si="1"/>
        <v>0</v>
      </c>
      <c r="AB9" s="357">
        <f t="shared" si="1"/>
        <v>15788</v>
      </c>
      <c r="AC9" s="357">
        <f t="shared" si="1"/>
        <v>6315</v>
      </c>
      <c r="AD9" s="357">
        <f t="shared" si="1"/>
        <v>0</v>
      </c>
      <c r="AE9" s="354">
        <f t="shared" si="1"/>
        <v>266101</v>
      </c>
      <c r="AF9" s="351">
        <f>SUM(AG9:AQ9)</f>
        <v>5353357</v>
      </c>
      <c r="AG9" s="352">
        <f t="shared" ref="AG9:AQ9" si="2">AG13+AG91+AG104+AG110</f>
        <v>4400</v>
      </c>
      <c r="AH9" s="353">
        <f t="shared" si="2"/>
        <v>441000</v>
      </c>
      <c r="AI9" s="354">
        <f t="shared" si="2"/>
        <v>74860</v>
      </c>
      <c r="AJ9" s="355">
        <f t="shared" si="2"/>
        <v>4269250</v>
      </c>
      <c r="AK9" s="356">
        <f t="shared" si="2"/>
        <v>66972</v>
      </c>
      <c r="AL9" s="357">
        <f t="shared" si="2"/>
        <v>144371</v>
      </c>
      <c r="AM9" s="357">
        <f t="shared" si="2"/>
        <v>7000</v>
      </c>
      <c r="AN9" s="357">
        <f t="shared" si="2"/>
        <v>71788</v>
      </c>
      <c r="AO9" s="357">
        <f t="shared" si="2"/>
        <v>7615</v>
      </c>
      <c r="AP9" s="357">
        <f t="shared" si="2"/>
        <v>0</v>
      </c>
      <c r="AQ9" s="354">
        <f t="shared" si="2"/>
        <v>266101</v>
      </c>
    </row>
    <row r="10" spans="1:45" s="190" customFormat="1" ht="36" x14ac:dyDescent="0.25">
      <c r="A10" s="562" t="s">
        <v>82</v>
      </c>
      <c r="B10" s="563"/>
      <c r="C10" s="563"/>
      <c r="D10" s="563"/>
      <c r="E10" s="563"/>
      <c r="F10" s="563"/>
      <c r="G10" s="564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60" t="s">
        <v>73</v>
      </c>
      <c r="B12" s="561"/>
      <c r="C12" s="561"/>
      <c r="D12" s="561"/>
      <c r="E12" s="561"/>
      <c r="F12" s="561"/>
      <c r="G12" s="561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51" t="s">
        <v>48</v>
      </c>
      <c r="E13" s="551"/>
      <c r="F13" s="551"/>
      <c r="G13" s="552"/>
      <c r="H13" s="237">
        <f t="shared" ref="H13:H74" si="3">SUM(I13:S13)</f>
        <v>5062578</v>
      </c>
      <c r="I13" s="315">
        <f t="shared" ref="I13:S13" si="4">I14+I49+I60+I67+I81+I86</f>
        <v>4400</v>
      </c>
      <c r="J13" s="263">
        <f t="shared" si="4"/>
        <v>483600</v>
      </c>
      <c r="K13" s="239">
        <f t="shared" si="4"/>
        <v>80328</v>
      </c>
      <c r="L13" s="368">
        <f t="shared" si="4"/>
        <v>4269250</v>
      </c>
      <c r="M13" s="240">
        <f t="shared" si="4"/>
        <v>30700</v>
      </c>
      <c r="N13" s="241">
        <f t="shared" si="4"/>
        <v>130000</v>
      </c>
      <c r="O13" s="241">
        <f t="shared" si="4"/>
        <v>7000</v>
      </c>
      <c r="P13" s="241">
        <f t="shared" si="4"/>
        <v>56000</v>
      </c>
      <c r="Q13" s="241">
        <f t="shared" si="4"/>
        <v>1300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378531</v>
      </c>
      <c r="U13" s="315">
        <f t="shared" ref="U13:AE13" si="6">U14+U49+U60+U67+U81+U86</f>
        <v>0</v>
      </c>
      <c r="V13" s="263">
        <f t="shared" si="6"/>
        <v>-42600</v>
      </c>
      <c r="W13" s="239">
        <f t="shared" si="6"/>
        <v>-5468</v>
      </c>
      <c r="X13" s="368">
        <f t="shared" si="6"/>
        <v>0</v>
      </c>
      <c r="Y13" s="240">
        <f t="shared" si="6"/>
        <v>0</v>
      </c>
      <c r="Z13" s="241">
        <f t="shared" si="6"/>
        <v>0</v>
      </c>
      <c r="AA13" s="241">
        <f t="shared" si="6"/>
        <v>195381</v>
      </c>
      <c r="AB13" s="241">
        <f t="shared" si="6"/>
        <v>231218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5441109</v>
      </c>
      <c r="AG13" s="315">
        <f t="shared" ref="AG13:AQ13" si="8">AG14+AG49+AG60+AG67+AG81+AG86</f>
        <v>4400</v>
      </c>
      <c r="AH13" s="263">
        <f t="shared" si="8"/>
        <v>441000</v>
      </c>
      <c r="AI13" s="239">
        <f t="shared" si="8"/>
        <v>74860</v>
      </c>
      <c r="AJ13" s="368">
        <f t="shared" si="8"/>
        <v>4269250</v>
      </c>
      <c r="AK13" s="240">
        <f t="shared" si="8"/>
        <v>30700</v>
      </c>
      <c r="AL13" s="241">
        <f t="shared" si="8"/>
        <v>130000</v>
      </c>
      <c r="AM13" s="241">
        <f t="shared" si="8"/>
        <v>202381</v>
      </c>
      <c r="AN13" s="241">
        <f t="shared" si="8"/>
        <v>287218</v>
      </c>
      <c r="AO13" s="241">
        <f t="shared" si="8"/>
        <v>1300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53">
        <v>63</v>
      </c>
      <c r="B14" s="554"/>
      <c r="C14" s="369"/>
      <c r="D14" s="551" t="s">
        <v>49</v>
      </c>
      <c r="E14" s="551"/>
      <c r="F14" s="551"/>
      <c r="G14" s="552"/>
      <c r="H14" s="237">
        <f t="shared" si="3"/>
        <v>4412578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80328</v>
      </c>
      <c r="L14" s="303">
        <f t="shared" si="9"/>
        <v>4269250</v>
      </c>
      <c r="M14" s="240">
        <f t="shared" si="9"/>
        <v>0</v>
      </c>
      <c r="N14" s="241">
        <f t="shared" si="9"/>
        <v>0</v>
      </c>
      <c r="O14" s="241">
        <f t="shared" si="9"/>
        <v>7000</v>
      </c>
      <c r="P14" s="241">
        <f t="shared" si="9"/>
        <v>56000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421131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-5468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195381</v>
      </c>
      <c r="AB14" s="241">
        <f t="shared" si="10"/>
        <v>231218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4833709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74860</v>
      </c>
      <c r="AJ14" s="303">
        <f t="shared" si="11"/>
        <v>4269250</v>
      </c>
      <c r="AK14" s="240">
        <f t="shared" si="11"/>
        <v>0</v>
      </c>
      <c r="AL14" s="241">
        <f t="shared" si="11"/>
        <v>0</v>
      </c>
      <c r="AM14" s="241">
        <f t="shared" si="11"/>
        <v>202381</v>
      </c>
      <c r="AN14" s="241">
        <f t="shared" si="11"/>
        <v>287218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53">
        <v>631</v>
      </c>
      <c r="B15" s="554"/>
      <c r="C15" s="554"/>
      <c r="D15" s="551" t="s">
        <v>50</v>
      </c>
      <c r="E15" s="551"/>
      <c r="F15" s="551"/>
      <c r="G15" s="552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71" t="s">
        <v>164</v>
      </c>
      <c r="E16" s="571"/>
      <c r="F16" s="571"/>
      <c r="G16" s="572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1" t="s">
        <v>165</v>
      </c>
      <c r="E17" s="571"/>
      <c r="F17" s="571"/>
      <c r="G17" s="572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53">
        <v>632</v>
      </c>
      <c r="B18" s="554"/>
      <c r="C18" s="554"/>
      <c r="D18" s="551" t="s">
        <v>51</v>
      </c>
      <c r="E18" s="551"/>
      <c r="F18" s="551"/>
      <c r="G18" s="552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71" t="s">
        <v>167</v>
      </c>
      <c r="E19" s="571"/>
      <c r="F19" s="571"/>
      <c r="G19" s="572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1" t="s">
        <v>168</v>
      </c>
      <c r="E20" s="571"/>
      <c r="F20" s="571"/>
      <c r="G20" s="572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1" t="s">
        <v>169</v>
      </c>
      <c r="E21" s="571"/>
      <c r="F21" s="571"/>
      <c r="G21" s="572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1" t="s">
        <v>170</v>
      </c>
      <c r="E22" s="571"/>
      <c r="F22" s="571"/>
      <c r="G22" s="572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53">
        <v>634</v>
      </c>
      <c r="B23" s="554"/>
      <c r="C23" s="554"/>
      <c r="D23" s="551" t="s">
        <v>109</v>
      </c>
      <c r="E23" s="551"/>
      <c r="F23" s="551"/>
      <c r="G23" s="552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1" t="s">
        <v>171</v>
      </c>
      <c r="E24" s="571"/>
      <c r="F24" s="571"/>
      <c r="G24" s="572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3" t="s">
        <v>172</v>
      </c>
      <c r="E25" s="573"/>
      <c r="F25" s="573"/>
      <c r="G25" s="574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1" t="s">
        <v>173</v>
      </c>
      <c r="E26" s="571"/>
      <c r="F26" s="571"/>
      <c r="G26" s="572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1" t="s">
        <v>174</v>
      </c>
      <c r="E27" s="571"/>
      <c r="F27" s="571"/>
      <c r="G27" s="572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1" t="s">
        <v>175</v>
      </c>
      <c r="E28" s="571"/>
      <c r="F28" s="571"/>
      <c r="G28" s="572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1" t="s">
        <v>176</v>
      </c>
      <c r="E29" s="571"/>
      <c r="F29" s="571"/>
      <c r="G29" s="572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53">
        <v>636</v>
      </c>
      <c r="B30" s="554"/>
      <c r="C30" s="554"/>
      <c r="D30" s="551" t="s">
        <v>62</v>
      </c>
      <c r="E30" s="551"/>
      <c r="F30" s="551"/>
      <c r="G30" s="552"/>
      <c r="H30" s="237">
        <f t="shared" si="3"/>
        <v>4325250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4269250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56000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231218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231218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4556468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4269250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287218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1" t="s">
        <v>177</v>
      </c>
      <c r="E31" s="571"/>
      <c r="F31" s="571"/>
      <c r="G31" s="572"/>
      <c r="H31" s="385">
        <f t="shared" si="3"/>
        <v>4270250</v>
      </c>
      <c r="I31" s="55"/>
      <c r="J31" s="308"/>
      <c r="K31" s="424"/>
      <c r="L31" s="304">
        <v>4269250</v>
      </c>
      <c r="M31" s="289"/>
      <c r="N31" s="56"/>
      <c r="O31" s="56"/>
      <c r="P31" s="324">
        <v>1000</v>
      </c>
      <c r="Q31" s="56"/>
      <c r="R31" s="56"/>
      <c r="S31" s="57"/>
      <c r="T31" s="385">
        <f t="shared" si="5"/>
        <v>231218</v>
      </c>
      <c r="U31" s="55"/>
      <c r="V31" s="308"/>
      <c r="W31" s="424"/>
      <c r="X31" s="304"/>
      <c r="Y31" s="289"/>
      <c r="Z31" s="56"/>
      <c r="AA31" s="56"/>
      <c r="AB31" s="324">
        <v>231218</v>
      </c>
      <c r="AC31" s="56"/>
      <c r="AD31" s="56"/>
      <c r="AE31" s="57"/>
      <c r="AF31" s="385">
        <f t="shared" si="7"/>
        <v>4501468</v>
      </c>
      <c r="AG31" s="55"/>
      <c r="AH31" s="308"/>
      <c r="AI31" s="424"/>
      <c r="AJ31" s="423">
        <f>L31+X31</f>
        <v>4269250</v>
      </c>
      <c r="AK31" s="289"/>
      <c r="AL31" s="56"/>
      <c r="AM31" s="56"/>
      <c r="AN31" s="56">
        <f>P31+AB31</f>
        <v>232218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1" t="s">
        <v>178</v>
      </c>
      <c r="E32" s="571"/>
      <c r="F32" s="571"/>
      <c r="G32" s="572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1" t="s">
        <v>179</v>
      </c>
      <c r="E33" s="571"/>
      <c r="F33" s="571"/>
      <c r="G33" s="572"/>
      <c r="H33" s="385">
        <f t="shared" si="3"/>
        <v>55000</v>
      </c>
      <c r="I33" s="55"/>
      <c r="J33" s="308"/>
      <c r="K33" s="424"/>
      <c r="L33" s="304"/>
      <c r="M33" s="289"/>
      <c r="N33" s="56"/>
      <c r="O33" s="56"/>
      <c r="P33" s="324">
        <v>55000</v>
      </c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55000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55000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1" t="s">
        <v>180</v>
      </c>
      <c r="E34" s="571"/>
      <c r="F34" s="571"/>
      <c r="G34" s="572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53">
        <v>638</v>
      </c>
      <c r="B35" s="554"/>
      <c r="C35" s="554"/>
      <c r="D35" s="551" t="s">
        <v>157</v>
      </c>
      <c r="E35" s="551"/>
      <c r="F35" s="551"/>
      <c r="G35" s="552"/>
      <c r="H35" s="237">
        <f t="shared" si="3"/>
        <v>7000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7000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188421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188421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195421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195421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1" t="s">
        <v>181</v>
      </c>
      <c r="E36" s="571"/>
      <c r="F36" s="571"/>
      <c r="G36" s="572"/>
      <c r="H36" s="385">
        <f t="shared" si="3"/>
        <v>7000</v>
      </c>
      <c r="I36" s="55"/>
      <c r="J36" s="308"/>
      <c r="K36" s="308"/>
      <c r="L36" s="423"/>
      <c r="M36" s="324"/>
      <c r="N36" s="56"/>
      <c r="O36" s="324">
        <v>7000</v>
      </c>
      <c r="P36" s="56"/>
      <c r="Q36" s="56"/>
      <c r="R36" s="56"/>
      <c r="S36" s="57"/>
      <c r="T36" s="385">
        <f t="shared" si="5"/>
        <v>188421</v>
      </c>
      <c r="U36" s="55"/>
      <c r="V36" s="308"/>
      <c r="W36" s="308"/>
      <c r="X36" s="423"/>
      <c r="Y36" s="324"/>
      <c r="Z36" s="56"/>
      <c r="AA36" s="324">
        <v>188421</v>
      </c>
      <c r="AB36" s="56"/>
      <c r="AC36" s="56"/>
      <c r="AD36" s="56"/>
      <c r="AE36" s="57"/>
      <c r="AF36" s="385">
        <f t="shared" si="7"/>
        <v>195421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195421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1" t="s">
        <v>182</v>
      </c>
      <c r="E37" s="571"/>
      <c r="F37" s="571"/>
      <c r="G37" s="572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71" t="s">
        <v>184</v>
      </c>
      <c r="E38" s="571"/>
      <c r="F38" s="571"/>
      <c r="G38" s="572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71" t="s">
        <v>186</v>
      </c>
      <c r="E39" s="571"/>
      <c r="F39" s="571"/>
      <c r="G39" s="572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1" t="s">
        <v>187</v>
      </c>
      <c r="E40" s="571"/>
      <c r="F40" s="571"/>
      <c r="G40" s="572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1" t="s">
        <v>188</v>
      </c>
      <c r="E41" s="571"/>
      <c r="F41" s="571"/>
      <c r="G41" s="572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71" t="s">
        <v>190</v>
      </c>
      <c r="E42" s="571"/>
      <c r="F42" s="571"/>
      <c r="G42" s="572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71" t="s">
        <v>192</v>
      </c>
      <c r="E43" s="571"/>
      <c r="F43" s="571"/>
      <c r="G43" s="572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53">
        <v>639</v>
      </c>
      <c r="B44" s="554"/>
      <c r="C44" s="554"/>
      <c r="D44" s="551" t="s">
        <v>193</v>
      </c>
      <c r="E44" s="551"/>
      <c r="F44" s="551"/>
      <c r="G44" s="552"/>
      <c r="H44" s="237">
        <f t="shared" si="3"/>
        <v>80328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80328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1492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-5468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6960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81820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74860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6960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1" t="s">
        <v>194</v>
      </c>
      <c r="E45" s="571"/>
      <c r="F45" s="571"/>
      <c r="G45" s="572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1" t="s">
        <v>195</v>
      </c>
      <c r="E46" s="571"/>
      <c r="F46" s="571"/>
      <c r="G46" s="572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1" t="s">
        <v>196</v>
      </c>
      <c r="E47" s="571"/>
      <c r="F47" s="571"/>
      <c r="G47" s="572"/>
      <c r="H47" s="385">
        <f t="shared" si="3"/>
        <v>80328</v>
      </c>
      <c r="I47" s="55"/>
      <c r="J47" s="308"/>
      <c r="K47" s="324">
        <v>80328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1492</v>
      </c>
      <c r="U47" s="55"/>
      <c r="V47" s="308"/>
      <c r="W47" s="324">
        <v>-5468</v>
      </c>
      <c r="X47" s="423"/>
      <c r="Y47" s="289"/>
      <c r="Z47" s="56"/>
      <c r="AA47" s="324">
        <v>6960</v>
      </c>
      <c r="AB47" s="56"/>
      <c r="AC47" s="56"/>
      <c r="AD47" s="56"/>
      <c r="AE47" s="57"/>
      <c r="AF47" s="385">
        <f t="shared" si="7"/>
        <v>81820</v>
      </c>
      <c r="AG47" s="55"/>
      <c r="AH47" s="308"/>
      <c r="AI47" s="424">
        <f>K47+W47</f>
        <v>74860</v>
      </c>
      <c r="AJ47" s="423"/>
      <c r="AK47" s="289"/>
      <c r="AL47" s="56"/>
      <c r="AM47" s="56">
        <f>O47+AA47</f>
        <v>6960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1" t="s">
        <v>197</v>
      </c>
      <c r="E48" s="571"/>
      <c r="F48" s="571"/>
      <c r="G48" s="572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>
        <v>0</v>
      </c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53">
        <v>64</v>
      </c>
      <c r="B49" s="554"/>
      <c r="C49" s="316"/>
      <c r="D49" s="551" t="s">
        <v>52</v>
      </c>
      <c r="E49" s="551"/>
      <c r="F49" s="551"/>
      <c r="G49" s="552"/>
      <c r="H49" s="237">
        <f t="shared" si="3"/>
        <v>700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700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700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700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53">
        <v>641</v>
      </c>
      <c r="B50" s="554"/>
      <c r="C50" s="554"/>
      <c r="D50" s="551" t="s">
        <v>53</v>
      </c>
      <c r="E50" s="551"/>
      <c r="F50" s="551"/>
      <c r="G50" s="552"/>
      <c r="H50" s="237">
        <f t="shared" si="3"/>
        <v>700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700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700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700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71" t="s">
        <v>199</v>
      </c>
      <c r="E51" s="571"/>
      <c r="F51" s="571"/>
      <c r="G51" s="572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71" t="s">
        <v>201</v>
      </c>
      <c r="E52" s="571"/>
      <c r="F52" s="571"/>
      <c r="G52" s="572"/>
      <c r="H52" s="385">
        <f t="shared" si="3"/>
        <v>700</v>
      </c>
      <c r="I52" s="55"/>
      <c r="J52" s="308"/>
      <c r="K52" s="424"/>
      <c r="L52" s="423"/>
      <c r="M52" s="323">
        <v>700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700</v>
      </c>
      <c r="AG52" s="55"/>
      <c r="AH52" s="308"/>
      <c r="AI52" s="424"/>
      <c r="AJ52" s="423"/>
      <c r="AK52" s="289">
        <f t="shared" ref="AK52:AK56" si="40">M52+Y52</f>
        <v>700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71" t="s">
        <v>205</v>
      </c>
      <c r="E53" s="571"/>
      <c r="F53" s="571"/>
      <c r="G53" s="572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71" t="s">
        <v>203</v>
      </c>
      <c r="E54" s="571"/>
      <c r="F54" s="571"/>
      <c r="G54" s="572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1" t="s">
        <v>206</v>
      </c>
      <c r="E55" s="571"/>
      <c r="F55" s="571"/>
      <c r="G55" s="572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71" t="s">
        <v>208</v>
      </c>
      <c r="E56" s="571"/>
      <c r="F56" s="571"/>
      <c r="G56" s="572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53">
        <v>642</v>
      </c>
      <c r="B57" s="554"/>
      <c r="C57" s="554"/>
      <c r="D57" s="551" t="s">
        <v>63</v>
      </c>
      <c r="E57" s="551"/>
      <c r="F57" s="551"/>
      <c r="G57" s="552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1" t="s">
        <v>209</v>
      </c>
      <c r="E58" s="571"/>
      <c r="F58" s="571"/>
      <c r="G58" s="572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71" t="s">
        <v>211</v>
      </c>
      <c r="E59" s="571"/>
      <c r="F59" s="571"/>
      <c r="G59" s="572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53">
        <v>65</v>
      </c>
      <c r="B60" s="554"/>
      <c r="C60" s="316"/>
      <c r="D60" s="551" t="s">
        <v>54</v>
      </c>
      <c r="E60" s="551"/>
      <c r="F60" s="551"/>
      <c r="G60" s="552"/>
      <c r="H60" s="237">
        <f t="shared" si="3"/>
        <v>130000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130000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130000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130000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53">
        <v>652</v>
      </c>
      <c r="B61" s="554"/>
      <c r="C61" s="554"/>
      <c r="D61" s="551" t="s">
        <v>55</v>
      </c>
      <c r="E61" s="551"/>
      <c r="F61" s="551"/>
      <c r="G61" s="552"/>
      <c r="H61" s="237">
        <f t="shared" si="3"/>
        <v>130000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130000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130000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130000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1" t="s">
        <v>212</v>
      </c>
      <c r="E62" s="571"/>
      <c r="F62" s="571"/>
      <c r="G62" s="572"/>
      <c r="H62" s="385">
        <f t="shared" si="3"/>
        <v>130000</v>
      </c>
      <c r="I62" s="55"/>
      <c r="J62" s="308"/>
      <c r="K62" s="424"/>
      <c r="L62" s="423"/>
      <c r="M62" s="289"/>
      <c r="N62" s="324">
        <v>130000</v>
      </c>
      <c r="O62" s="56"/>
      <c r="P62" s="56"/>
      <c r="Q62" s="56"/>
      <c r="R62" s="56"/>
      <c r="S62" s="57"/>
      <c r="T62" s="385">
        <f t="shared" si="5"/>
        <v>0</v>
      </c>
      <c r="U62" s="55"/>
      <c r="V62" s="308"/>
      <c r="W62" s="424"/>
      <c r="X62" s="423"/>
      <c r="Y62" s="289"/>
      <c r="Z62" s="324"/>
      <c r="AA62" s="56"/>
      <c r="AB62" s="56"/>
      <c r="AC62" s="56"/>
      <c r="AD62" s="56"/>
      <c r="AE62" s="57"/>
      <c r="AF62" s="385">
        <f t="shared" si="7"/>
        <v>130000</v>
      </c>
      <c r="AG62" s="55"/>
      <c r="AH62" s="308"/>
      <c r="AI62" s="424"/>
      <c r="AJ62" s="423"/>
      <c r="AK62" s="289"/>
      <c r="AL62" s="56">
        <f>N62+Z62</f>
        <v>130000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1" t="s">
        <v>213</v>
      </c>
      <c r="E63" s="571"/>
      <c r="F63" s="571"/>
      <c r="G63" s="572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71" t="s">
        <v>215</v>
      </c>
      <c r="E64" s="571"/>
      <c r="F64" s="571"/>
      <c r="G64" s="572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1" t="s">
        <v>216</v>
      </c>
      <c r="E65" s="571"/>
      <c r="F65" s="571"/>
      <c r="G65" s="572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71" t="s">
        <v>218</v>
      </c>
      <c r="E66" s="571"/>
      <c r="F66" s="571"/>
      <c r="G66" s="572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53">
        <v>66</v>
      </c>
      <c r="B67" s="554"/>
      <c r="C67" s="316"/>
      <c r="D67" s="551" t="s">
        <v>56</v>
      </c>
      <c r="E67" s="551"/>
      <c r="F67" s="551"/>
      <c r="G67" s="552"/>
      <c r="H67" s="237">
        <f t="shared" si="3"/>
        <v>31300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30000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1300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31300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30000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1300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53">
        <v>661</v>
      </c>
      <c r="B68" s="554"/>
      <c r="C68" s="554"/>
      <c r="D68" s="551" t="s">
        <v>57</v>
      </c>
      <c r="E68" s="551"/>
      <c r="F68" s="551"/>
      <c r="G68" s="552"/>
      <c r="H68" s="237">
        <f t="shared" si="3"/>
        <v>30000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30000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30000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30000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1" t="s">
        <v>219</v>
      </c>
      <c r="E69" s="571"/>
      <c r="F69" s="571"/>
      <c r="G69" s="572"/>
      <c r="H69" s="385">
        <f t="shared" si="3"/>
        <v>2000</v>
      </c>
      <c r="I69" s="55"/>
      <c r="J69" s="308"/>
      <c r="K69" s="424"/>
      <c r="L69" s="423"/>
      <c r="M69" s="323">
        <v>2000</v>
      </c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2000</v>
      </c>
      <c r="AG69" s="55"/>
      <c r="AH69" s="308"/>
      <c r="AI69" s="424"/>
      <c r="AJ69" s="423"/>
      <c r="AK69" s="289">
        <f>M69+Y69</f>
        <v>2000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1" t="s">
        <v>220</v>
      </c>
      <c r="E70" s="571"/>
      <c r="F70" s="571"/>
      <c r="G70" s="572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1" t="s">
        <v>221</v>
      </c>
      <c r="E71" s="571"/>
      <c r="F71" s="571"/>
      <c r="G71" s="572"/>
      <c r="H71" s="385">
        <f t="shared" si="3"/>
        <v>28000</v>
      </c>
      <c r="I71" s="55"/>
      <c r="J71" s="308"/>
      <c r="K71" s="424"/>
      <c r="L71" s="423"/>
      <c r="M71" s="323">
        <v>28000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28000</v>
      </c>
      <c r="AG71" s="55"/>
      <c r="AH71" s="308"/>
      <c r="AI71" s="424"/>
      <c r="AJ71" s="423"/>
      <c r="AK71" s="289">
        <f>M71+Y71</f>
        <v>28000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53">
        <v>663</v>
      </c>
      <c r="B72" s="554"/>
      <c r="C72" s="554"/>
      <c r="D72" s="551" t="s">
        <v>58</v>
      </c>
      <c r="E72" s="551"/>
      <c r="F72" s="551"/>
      <c r="G72" s="552"/>
      <c r="H72" s="237">
        <f t="shared" si="3"/>
        <v>1300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1300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1300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1300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71" t="s">
        <v>223</v>
      </c>
      <c r="E73" s="571"/>
      <c r="F73" s="571"/>
      <c r="G73" s="572"/>
      <c r="H73" s="385">
        <f t="shared" si="3"/>
        <v>1300</v>
      </c>
      <c r="I73" s="55"/>
      <c r="J73" s="308"/>
      <c r="K73" s="424"/>
      <c r="L73" s="423"/>
      <c r="M73" s="289"/>
      <c r="N73" s="56"/>
      <c r="O73" s="56"/>
      <c r="P73" s="56"/>
      <c r="Q73" s="324">
        <v>1300</v>
      </c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1300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1300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71" t="s">
        <v>225</v>
      </c>
      <c r="E74" s="571"/>
      <c r="F74" s="571"/>
      <c r="G74" s="572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71" t="s">
        <v>227</v>
      </c>
      <c r="E75" s="571"/>
      <c r="F75" s="571"/>
      <c r="G75" s="572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71" t="s">
        <v>229</v>
      </c>
      <c r="E76" s="571"/>
      <c r="F76" s="571"/>
      <c r="G76" s="572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71" t="s">
        <v>231</v>
      </c>
      <c r="E77" s="571"/>
      <c r="F77" s="571"/>
      <c r="G77" s="572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71" t="s">
        <v>233</v>
      </c>
      <c r="E78" s="571"/>
      <c r="F78" s="571"/>
      <c r="G78" s="572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71" t="s">
        <v>235</v>
      </c>
      <c r="E79" s="571"/>
      <c r="F79" s="571"/>
      <c r="G79" s="572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71" t="s">
        <v>237</v>
      </c>
      <c r="E80" s="571"/>
      <c r="F80" s="571"/>
      <c r="G80" s="572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53">
        <v>67</v>
      </c>
      <c r="B81" s="554"/>
      <c r="C81" s="316"/>
      <c r="D81" s="551" t="s">
        <v>59</v>
      </c>
      <c r="E81" s="551"/>
      <c r="F81" s="551"/>
      <c r="G81" s="552"/>
      <c r="H81" s="237">
        <f t="shared" si="81"/>
        <v>488000</v>
      </c>
      <c r="I81" s="315">
        <f>I82</f>
        <v>4400</v>
      </c>
      <c r="J81" s="263">
        <f t="shared" ref="J81:S81" si="84">J82</f>
        <v>483600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-42600</v>
      </c>
      <c r="U81" s="315">
        <f>U82</f>
        <v>0</v>
      </c>
      <c r="V81" s="263">
        <f t="shared" ref="V81:AE81" si="85">V82</f>
        <v>-42600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445400</v>
      </c>
      <c r="AG81" s="315">
        <f>AG82</f>
        <v>4400</v>
      </c>
      <c r="AH81" s="263">
        <f t="shared" ref="AH81:AQ81" si="86">AH82</f>
        <v>441000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53">
        <v>671</v>
      </c>
      <c r="B82" s="554"/>
      <c r="C82" s="554"/>
      <c r="D82" s="551" t="s">
        <v>60</v>
      </c>
      <c r="E82" s="551"/>
      <c r="F82" s="551"/>
      <c r="G82" s="552"/>
      <c r="H82" s="237">
        <f t="shared" si="81"/>
        <v>488000</v>
      </c>
      <c r="I82" s="315">
        <f>SUM(I83:I85)</f>
        <v>4400</v>
      </c>
      <c r="J82" s="263">
        <f t="shared" ref="J82:S82" si="87">SUM(J83:J85)</f>
        <v>483600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-42600</v>
      </c>
      <c r="U82" s="315">
        <f>SUM(U83:U85)</f>
        <v>0</v>
      </c>
      <c r="V82" s="263">
        <f t="shared" ref="V82:AE82" si="88">SUM(V83:V85)</f>
        <v>-42600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445400</v>
      </c>
      <c r="AG82" s="315">
        <f>SUM(AG83:AG85)</f>
        <v>4400</v>
      </c>
      <c r="AH82" s="263">
        <f t="shared" ref="AH82:AQ82" si="89">SUM(AH83:AH85)</f>
        <v>441000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1" t="s">
        <v>238</v>
      </c>
      <c r="E83" s="571"/>
      <c r="F83" s="571"/>
      <c r="G83" s="572"/>
      <c r="H83" s="385">
        <f t="shared" si="81"/>
        <v>483600</v>
      </c>
      <c r="I83" s="320"/>
      <c r="J83" s="321">
        <v>483600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-42600</v>
      </c>
      <c r="U83" s="320"/>
      <c r="V83" s="321">
        <v>-42600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441000</v>
      </c>
      <c r="AG83" s="55">
        <f>I83+U83</f>
        <v>0</v>
      </c>
      <c r="AH83" s="308">
        <f>J83+V83</f>
        <v>441000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1" t="s">
        <v>239</v>
      </c>
      <c r="E84" s="571"/>
      <c r="F84" s="571"/>
      <c r="G84" s="572"/>
      <c r="H84" s="385">
        <f t="shared" si="81"/>
        <v>4400</v>
      </c>
      <c r="I84" s="320">
        <v>4400</v>
      </c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4400</v>
      </c>
      <c r="AG84" s="55">
        <f t="shared" ref="AG84:AG85" si="90">I84+U84</f>
        <v>4400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1" t="s">
        <v>240</v>
      </c>
      <c r="E85" s="571"/>
      <c r="F85" s="571"/>
      <c r="G85" s="572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53">
        <v>68</v>
      </c>
      <c r="B86" s="554"/>
      <c r="C86" s="316"/>
      <c r="D86" s="551" t="s">
        <v>160</v>
      </c>
      <c r="E86" s="551"/>
      <c r="F86" s="551"/>
      <c r="G86" s="552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53">
        <v>681</v>
      </c>
      <c r="B87" s="554"/>
      <c r="C87" s="554"/>
      <c r="D87" s="551" t="s">
        <v>241</v>
      </c>
      <c r="E87" s="551"/>
      <c r="F87" s="551"/>
      <c r="G87" s="552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1" t="s">
        <v>242</v>
      </c>
      <c r="E88" s="571"/>
      <c r="F88" s="571"/>
      <c r="G88" s="572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53">
        <v>683</v>
      </c>
      <c r="B89" s="554"/>
      <c r="C89" s="554"/>
      <c r="D89" s="551" t="s">
        <v>161</v>
      </c>
      <c r="E89" s="551"/>
      <c r="F89" s="551"/>
      <c r="G89" s="552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1" t="s">
        <v>161</v>
      </c>
      <c r="E90" s="571"/>
      <c r="F90" s="571"/>
      <c r="G90" s="572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51" t="s">
        <v>93</v>
      </c>
      <c r="E91" s="551"/>
      <c r="F91" s="551"/>
      <c r="G91" s="552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53">
        <v>72</v>
      </c>
      <c r="B92" s="554"/>
      <c r="C92" s="316"/>
      <c r="D92" s="551" t="s">
        <v>158</v>
      </c>
      <c r="E92" s="551"/>
      <c r="F92" s="551"/>
      <c r="G92" s="551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53">
        <v>721</v>
      </c>
      <c r="B93" s="575"/>
      <c r="C93" s="575"/>
      <c r="D93" s="551" t="s">
        <v>92</v>
      </c>
      <c r="E93" s="551"/>
      <c r="F93" s="551"/>
      <c r="G93" s="551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71" t="s">
        <v>244</v>
      </c>
      <c r="E94" s="571"/>
      <c r="F94" s="571"/>
      <c r="G94" s="572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53">
        <v>722</v>
      </c>
      <c r="B95" s="575"/>
      <c r="C95" s="575"/>
      <c r="D95" s="551" t="s">
        <v>245</v>
      </c>
      <c r="E95" s="551"/>
      <c r="F95" s="551"/>
      <c r="G95" s="551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71" t="s">
        <v>247</v>
      </c>
      <c r="E96" s="571"/>
      <c r="F96" s="571"/>
      <c r="G96" s="572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71" t="s">
        <v>249</v>
      </c>
      <c r="E97" s="571"/>
      <c r="F97" s="571"/>
      <c r="G97" s="572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71" t="s">
        <v>251</v>
      </c>
      <c r="E98" s="571"/>
      <c r="F98" s="571"/>
      <c r="G98" s="572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53">
        <v>723</v>
      </c>
      <c r="B99" s="575"/>
      <c r="C99" s="575"/>
      <c r="D99" s="551" t="s">
        <v>159</v>
      </c>
      <c r="E99" s="551"/>
      <c r="F99" s="551"/>
      <c r="G99" s="551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71" t="s">
        <v>253</v>
      </c>
      <c r="E100" s="571"/>
      <c r="F100" s="571"/>
      <c r="G100" s="572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71" t="s">
        <v>255</v>
      </c>
      <c r="E101" s="571"/>
      <c r="F101" s="571"/>
      <c r="G101" s="572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60" t="s">
        <v>74</v>
      </c>
      <c r="B103" s="561"/>
      <c r="C103" s="561"/>
      <c r="D103" s="561"/>
      <c r="E103" s="561"/>
      <c r="F103" s="561"/>
      <c r="G103" s="561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69" t="s">
        <v>70</v>
      </c>
      <c r="E104" s="569"/>
      <c r="F104" s="569"/>
      <c r="G104" s="570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53">
        <v>84</v>
      </c>
      <c r="B105" s="554"/>
      <c r="C105" s="369"/>
      <c r="D105" s="551" t="s">
        <v>66</v>
      </c>
      <c r="E105" s="551"/>
      <c r="F105" s="551"/>
      <c r="G105" s="552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53">
        <v>844</v>
      </c>
      <c r="B106" s="554"/>
      <c r="C106" s="554"/>
      <c r="D106" s="551" t="s">
        <v>88</v>
      </c>
      <c r="E106" s="551"/>
      <c r="F106" s="551"/>
      <c r="G106" s="552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1" t="s">
        <v>256</v>
      </c>
      <c r="E107" s="571"/>
      <c r="F107" s="571"/>
      <c r="G107" s="572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>
        <v>0</v>
      </c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60" t="s">
        <v>110</v>
      </c>
      <c r="B109" s="561"/>
      <c r="C109" s="561"/>
      <c r="D109" s="561"/>
      <c r="E109" s="561"/>
      <c r="F109" s="561"/>
      <c r="G109" s="561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51" t="s">
        <v>110</v>
      </c>
      <c r="E110" s="551"/>
      <c r="F110" s="551"/>
      <c r="G110" s="552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-87752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36272</v>
      </c>
      <c r="Z110" s="241">
        <f t="shared" si="126"/>
        <v>14371</v>
      </c>
      <c r="AA110" s="241">
        <f t="shared" si="126"/>
        <v>-195381</v>
      </c>
      <c r="AB110" s="241">
        <f t="shared" si="126"/>
        <v>-215430</v>
      </c>
      <c r="AC110" s="241">
        <f t="shared" si="126"/>
        <v>6315</v>
      </c>
      <c r="AD110" s="241">
        <f t="shared" si="126"/>
        <v>0</v>
      </c>
      <c r="AE110" s="239">
        <f t="shared" si="126"/>
        <v>266101</v>
      </c>
      <c r="AF110" s="237">
        <f t="shared" ref="AF110:AF118" si="127">SUM(AG110:AQ110)</f>
        <v>-87752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36272</v>
      </c>
      <c r="AL110" s="241">
        <f t="shared" si="128"/>
        <v>14371</v>
      </c>
      <c r="AM110" s="241">
        <f t="shared" si="128"/>
        <v>-195381</v>
      </c>
      <c r="AN110" s="241">
        <f t="shared" si="128"/>
        <v>-215430</v>
      </c>
      <c r="AO110" s="241">
        <f t="shared" si="128"/>
        <v>6315</v>
      </c>
      <c r="AP110" s="241">
        <f t="shared" si="128"/>
        <v>0</v>
      </c>
      <c r="AQ110" s="239">
        <f t="shared" si="128"/>
        <v>266101</v>
      </c>
    </row>
    <row r="111" spans="1:45" s="190" customFormat="1" ht="24.75" customHeight="1" x14ac:dyDescent="0.25">
      <c r="A111" s="553">
        <v>92</v>
      </c>
      <c r="B111" s="554"/>
      <c r="C111" s="369"/>
      <c r="D111" s="551" t="s">
        <v>111</v>
      </c>
      <c r="E111" s="551"/>
      <c r="F111" s="551"/>
      <c r="G111" s="552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-87752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36272</v>
      </c>
      <c r="Z111" s="241">
        <f t="shared" si="126"/>
        <v>14371</v>
      </c>
      <c r="AA111" s="241">
        <f t="shared" si="126"/>
        <v>-195381</v>
      </c>
      <c r="AB111" s="241">
        <f t="shared" si="126"/>
        <v>-215430</v>
      </c>
      <c r="AC111" s="241">
        <f t="shared" si="126"/>
        <v>6315</v>
      </c>
      <c r="AD111" s="241">
        <f t="shared" si="126"/>
        <v>0</v>
      </c>
      <c r="AE111" s="239">
        <f t="shared" si="126"/>
        <v>266101</v>
      </c>
      <c r="AF111" s="237">
        <f t="shared" si="127"/>
        <v>-87752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36272</v>
      </c>
      <c r="AL111" s="241">
        <f t="shared" si="128"/>
        <v>14371</v>
      </c>
      <c r="AM111" s="241">
        <f t="shared" si="128"/>
        <v>-195381</v>
      </c>
      <c r="AN111" s="241">
        <f t="shared" si="128"/>
        <v>-215430</v>
      </c>
      <c r="AO111" s="241">
        <f t="shared" si="128"/>
        <v>6315</v>
      </c>
      <c r="AP111" s="241">
        <f t="shared" si="128"/>
        <v>0</v>
      </c>
      <c r="AQ111" s="239">
        <f t="shared" si="128"/>
        <v>266101</v>
      </c>
    </row>
    <row r="112" spans="1:45" s="190" customFormat="1" ht="18" customHeight="1" x14ac:dyDescent="0.25">
      <c r="A112" s="553">
        <v>922</v>
      </c>
      <c r="B112" s="554"/>
      <c r="C112" s="554"/>
      <c r="D112" s="551" t="s">
        <v>112</v>
      </c>
      <c r="E112" s="551"/>
      <c r="F112" s="551"/>
      <c r="G112" s="551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-87752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36272</v>
      </c>
      <c r="Z112" s="241">
        <f t="shared" si="130"/>
        <v>14371</v>
      </c>
      <c r="AA112" s="241">
        <f t="shared" si="130"/>
        <v>-195381</v>
      </c>
      <c r="AB112" s="241">
        <f t="shared" si="130"/>
        <v>-215430</v>
      </c>
      <c r="AC112" s="241">
        <f t="shared" si="130"/>
        <v>6315</v>
      </c>
      <c r="AD112" s="241">
        <f t="shared" si="130"/>
        <v>0</v>
      </c>
      <c r="AE112" s="239">
        <f t="shared" si="130"/>
        <v>266101</v>
      </c>
      <c r="AF112" s="237">
        <f t="shared" si="127"/>
        <v>-87752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36272</v>
      </c>
      <c r="AL112" s="241">
        <f t="shared" si="131"/>
        <v>14371</v>
      </c>
      <c r="AM112" s="241">
        <f t="shared" si="131"/>
        <v>-195381</v>
      </c>
      <c r="AN112" s="241">
        <f t="shared" si="131"/>
        <v>-215430</v>
      </c>
      <c r="AO112" s="241">
        <f t="shared" si="131"/>
        <v>6315</v>
      </c>
      <c r="AP112" s="241">
        <f t="shared" si="131"/>
        <v>0</v>
      </c>
      <c r="AQ112" s="239">
        <f t="shared" si="131"/>
        <v>266101</v>
      </c>
    </row>
    <row r="113" spans="1:45" s="197" customFormat="1" ht="13.9" customHeight="1" x14ac:dyDescent="0.25">
      <c r="A113" s="394"/>
      <c r="B113" s="384"/>
      <c r="C113" s="384" t="s">
        <v>257</v>
      </c>
      <c r="D113" s="571" t="s">
        <v>258</v>
      </c>
      <c r="E113" s="571"/>
      <c r="F113" s="571"/>
      <c r="G113" s="572"/>
      <c r="H113" s="385">
        <f t="shared" si="123"/>
        <v>0</v>
      </c>
      <c r="I113" s="55"/>
      <c r="J113" s="308"/>
      <c r="K113" s="323"/>
      <c r="L113" s="423"/>
      <c r="M113" s="323">
        <v>0</v>
      </c>
      <c r="N113" s="324">
        <v>0</v>
      </c>
      <c r="O113" s="324"/>
      <c r="P113" s="324">
        <v>0</v>
      </c>
      <c r="Q113" s="324">
        <v>0</v>
      </c>
      <c r="R113" s="324"/>
      <c r="S113" s="57"/>
      <c r="T113" s="385">
        <f t="shared" si="125"/>
        <v>72746</v>
      </c>
      <c r="U113" s="55"/>
      <c r="V113" s="308"/>
      <c r="W113" s="323">
        <v>0</v>
      </c>
      <c r="X113" s="423"/>
      <c r="Y113" s="323">
        <v>36272</v>
      </c>
      <c r="Z113" s="324">
        <v>14371</v>
      </c>
      <c r="AA113" s="324"/>
      <c r="AB113" s="324">
        <v>15788</v>
      </c>
      <c r="AC113" s="324">
        <v>6315</v>
      </c>
      <c r="AD113" s="324"/>
      <c r="AE113" s="57"/>
      <c r="AF113" s="385">
        <f t="shared" si="127"/>
        <v>72746</v>
      </c>
      <c r="AG113" s="55"/>
      <c r="AH113" s="308"/>
      <c r="AI113" s="424"/>
      <c r="AJ113" s="423"/>
      <c r="AK113" s="289">
        <f t="shared" ref="AK113:AP113" si="132">M113+Y113</f>
        <v>36272</v>
      </c>
      <c r="AL113" s="56">
        <f t="shared" si="132"/>
        <v>14371</v>
      </c>
      <c r="AM113" s="56">
        <f t="shared" si="132"/>
        <v>0</v>
      </c>
      <c r="AN113" s="56">
        <f t="shared" si="132"/>
        <v>15788</v>
      </c>
      <c r="AO113" s="56">
        <f t="shared" si="132"/>
        <v>6315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71" t="s">
        <v>260</v>
      </c>
      <c r="E114" s="571"/>
      <c r="F114" s="571"/>
      <c r="G114" s="572"/>
      <c r="H114" s="385">
        <f t="shared" si="123"/>
        <v>0</v>
      </c>
      <c r="I114" s="55"/>
      <c r="J114" s="308"/>
      <c r="K114" s="323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323">
        <v>0</v>
      </c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Q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71" t="s">
        <v>262</v>
      </c>
      <c r="E115" s="571"/>
      <c r="F115" s="571"/>
      <c r="G115" s="572"/>
      <c r="H115" s="385">
        <f t="shared" si="123"/>
        <v>0</v>
      </c>
      <c r="I115" s="55"/>
      <c r="J115" s="308"/>
      <c r="K115" s="323"/>
      <c r="L115" s="423"/>
      <c r="M115" s="323">
        <v>0</v>
      </c>
      <c r="N115" s="324"/>
      <c r="O115" s="324"/>
      <c r="P115" s="324"/>
      <c r="Q115" s="324"/>
      <c r="R115" s="324"/>
      <c r="S115" s="57"/>
      <c r="T115" s="385">
        <f>SUM(U115:AE115)</f>
        <v>266101</v>
      </c>
      <c r="U115" s="55"/>
      <c r="V115" s="308"/>
      <c r="W115" s="327">
        <v>0</v>
      </c>
      <c r="X115" s="423"/>
      <c r="Y115" s="323">
        <v>0</v>
      </c>
      <c r="Z115" s="324"/>
      <c r="AA115" s="324">
        <v>0</v>
      </c>
      <c r="AB115" s="324"/>
      <c r="AC115" s="324"/>
      <c r="AD115" s="324"/>
      <c r="AE115" s="57">
        <v>266101</v>
      </c>
      <c r="AF115" s="385">
        <f t="shared" si="127"/>
        <v>266101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>P115+AB115</f>
        <v>0</v>
      </c>
      <c r="AO115" s="56">
        <f t="shared" si="136"/>
        <v>0</v>
      </c>
      <c r="AP115" s="56">
        <f t="shared" si="137"/>
        <v>0</v>
      </c>
      <c r="AQ115" s="56">
        <f t="shared" si="137"/>
        <v>266101</v>
      </c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71" t="s">
        <v>264</v>
      </c>
      <c r="E116" s="571"/>
      <c r="F116" s="571"/>
      <c r="G116" s="572"/>
      <c r="H116" s="385">
        <f t="shared" si="123"/>
        <v>0</v>
      </c>
      <c r="I116" s="425"/>
      <c r="J116" s="56"/>
      <c r="K116" s="327">
        <v>0</v>
      </c>
      <c r="L116" s="425"/>
      <c r="M116" s="327">
        <v>0</v>
      </c>
      <c r="N116" s="321">
        <v>0</v>
      </c>
      <c r="O116" s="324">
        <v>0</v>
      </c>
      <c r="P116" s="324">
        <v>0</v>
      </c>
      <c r="Q116" s="324">
        <v>0</v>
      </c>
      <c r="R116" s="324">
        <v>0</v>
      </c>
      <c r="S116" s="57"/>
      <c r="T116" s="385">
        <f>SUM(U116:AE116)</f>
        <v>-10163</v>
      </c>
      <c r="U116" s="425"/>
      <c r="V116" s="56"/>
      <c r="W116" s="327">
        <v>0</v>
      </c>
      <c r="X116" s="425"/>
      <c r="Y116" s="327"/>
      <c r="Z116" s="321">
        <v>0</v>
      </c>
      <c r="AA116" s="324">
        <v>-8913</v>
      </c>
      <c r="AB116" s="324">
        <v>-1250</v>
      </c>
      <c r="AC116" s="324">
        <v>0</v>
      </c>
      <c r="AD116" s="324"/>
      <c r="AE116" s="57"/>
      <c r="AF116" s="385">
        <f t="shared" si="127"/>
        <v>-10163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-8913</v>
      </c>
      <c r="AN116" s="56">
        <f>P116+AB116</f>
        <v>-1250</v>
      </c>
      <c r="AO116" s="56">
        <f t="shared" si="136"/>
        <v>0</v>
      </c>
      <c r="AP116" s="56">
        <f t="shared" si="137"/>
        <v>0</v>
      </c>
      <c r="AQ116" s="56">
        <f t="shared" si="137"/>
        <v>0</v>
      </c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71" t="s">
        <v>266</v>
      </c>
      <c r="E117" s="571"/>
      <c r="F117" s="571"/>
      <c r="G117" s="572"/>
      <c r="H117" s="385">
        <f t="shared" si="123"/>
        <v>0</v>
      </c>
      <c r="I117" s="425"/>
      <c r="J117" s="56"/>
      <c r="K117" s="327"/>
      <c r="L117" s="425"/>
      <c r="M117" s="327"/>
      <c r="N117" s="321"/>
      <c r="O117" s="324">
        <v>0</v>
      </c>
      <c r="P117" s="324">
        <v>0</v>
      </c>
      <c r="Q117" s="324"/>
      <c r="R117" s="324"/>
      <c r="S117" s="57"/>
      <c r="T117" s="385">
        <f>SUM(U117:AE117)</f>
        <v>-416436</v>
      </c>
      <c r="U117" s="425"/>
      <c r="V117" s="56"/>
      <c r="W117" s="327">
        <v>0</v>
      </c>
      <c r="X117" s="425"/>
      <c r="Y117" s="327"/>
      <c r="Z117" s="321"/>
      <c r="AA117" s="324">
        <v>-186468</v>
      </c>
      <c r="AB117" s="324">
        <v>-229968</v>
      </c>
      <c r="AC117" s="324"/>
      <c r="AD117" s="324"/>
      <c r="AE117" s="57"/>
      <c r="AF117" s="385">
        <f t="shared" si="127"/>
        <v>-416436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-186468</v>
      </c>
      <c r="AN117" s="56">
        <f>P117+AB117</f>
        <v>-229968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71" t="s">
        <v>268</v>
      </c>
      <c r="E118" s="571"/>
      <c r="F118" s="571"/>
      <c r="G118" s="572"/>
      <c r="H118" s="385">
        <f t="shared" si="123"/>
        <v>0</v>
      </c>
      <c r="I118" s="425"/>
      <c r="J118" s="56"/>
      <c r="K118" s="327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327">
        <v>0</v>
      </c>
      <c r="X118" s="425"/>
      <c r="Y118" s="327"/>
      <c r="Z118" s="321"/>
      <c r="AA118" s="324">
        <v>0</v>
      </c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434" priority="322">
      <formula>LEN(TRIM(A15))=0</formula>
    </cfRule>
  </conditionalFormatting>
  <conditionalFormatting sqref="I68:S68 I61:O61 Q61:S61 M69">
    <cfRule type="containsBlanks" dxfId="433" priority="321">
      <formula>LEN(TRIM(I61))=0</formula>
    </cfRule>
  </conditionalFormatting>
  <conditionalFormatting sqref="I82:S82">
    <cfRule type="containsBlanks" dxfId="432" priority="319">
      <formula>LEN(TRIM(I82))=0</formula>
    </cfRule>
  </conditionalFormatting>
  <conditionalFormatting sqref="I44:S44">
    <cfRule type="containsBlanks" dxfId="431" priority="278">
      <formula>LEN(TRIM(I44))=0</formula>
    </cfRule>
  </conditionalFormatting>
  <conditionalFormatting sqref="I72:S72">
    <cfRule type="containsBlanks" dxfId="430" priority="317">
      <formula>LEN(TRIM(I72))=0</formula>
    </cfRule>
  </conditionalFormatting>
  <conditionalFormatting sqref="O45:O46">
    <cfRule type="containsBlanks" dxfId="429" priority="275">
      <formula>LEN(TRIM(O45))=0</formula>
    </cfRule>
  </conditionalFormatting>
  <conditionalFormatting sqref="M90">
    <cfRule type="containsBlanks" dxfId="428" priority="232">
      <formula>LEN(TRIM(M90))=0</formula>
    </cfRule>
  </conditionalFormatting>
  <conditionalFormatting sqref="I106:S106">
    <cfRule type="containsBlanks" dxfId="427" priority="304">
      <formula>LEN(TRIM(I106))=0</formula>
    </cfRule>
  </conditionalFormatting>
  <conditionalFormatting sqref="R64">
    <cfRule type="containsBlanks" dxfId="426" priority="263">
      <formula>LEN(TRIM(R64))=0</formula>
    </cfRule>
  </conditionalFormatting>
  <conditionalFormatting sqref="I92:S93 I99:S99">
    <cfRule type="containsBlanks" dxfId="425" priority="301">
      <formula>LEN(TRIM(I92))=0</formula>
    </cfRule>
  </conditionalFormatting>
  <conditionalFormatting sqref="M70:M71">
    <cfRule type="containsBlanks" dxfId="424" priority="260">
      <formula>LEN(TRIM(M70))=0</formula>
    </cfRule>
  </conditionalFormatting>
  <conditionalFormatting sqref="R98">
    <cfRule type="containsBlanks" dxfId="423" priority="219">
      <formula>LEN(TRIM(R98))=0</formula>
    </cfRule>
  </conditionalFormatting>
  <conditionalFormatting sqref="M30">
    <cfRule type="containsBlanks" dxfId="422" priority="297">
      <formula>LEN(TRIM(M30))=0</formula>
    </cfRule>
  </conditionalFormatting>
  <conditionalFormatting sqref="P61">
    <cfRule type="containsBlanks" dxfId="421" priority="296">
      <formula>LEN(TRIM(P61))=0</formula>
    </cfRule>
  </conditionalFormatting>
  <conditionalFormatting sqref="I23:S23">
    <cfRule type="containsBlanks" dxfId="420" priority="295">
      <formula>LEN(TRIM(I23))=0</formula>
    </cfRule>
  </conditionalFormatting>
  <conditionalFormatting sqref="H10:S10">
    <cfRule type="cellIs" dxfId="419" priority="291" operator="notEqual">
      <formula>0</formula>
    </cfRule>
  </conditionalFormatting>
  <conditionalFormatting sqref="A8 H8 T8">
    <cfRule type="cellIs" dxfId="418" priority="290" operator="notEqual">
      <formula>0</formula>
    </cfRule>
  </conditionalFormatting>
  <conditionalFormatting sqref="H10:S10">
    <cfRule type="notContainsBlanks" dxfId="417" priority="289">
      <formula>LEN(TRIM(H10))&gt;0</formula>
    </cfRule>
  </conditionalFormatting>
  <conditionalFormatting sqref="I87:S87">
    <cfRule type="containsBlanks" dxfId="416" priority="288">
      <formula>LEN(TRIM(I87))=0</formula>
    </cfRule>
  </conditionalFormatting>
  <conditionalFormatting sqref="I83:J83">
    <cfRule type="containsBlanks" dxfId="415" priority="245">
      <formula>LEN(TRIM(I83))=0</formula>
    </cfRule>
  </conditionalFormatting>
  <conditionalFormatting sqref="I84:J84">
    <cfRule type="containsBlanks" dxfId="414" priority="242">
      <formula>LEN(TRIM(I84))=0</formula>
    </cfRule>
  </conditionalFormatting>
  <conditionalFormatting sqref="L31 P31:P34 L33">
    <cfRule type="containsBlanks" dxfId="413" priority="284">
      <formula>LEN(TRIM(L31))=0</formula>
    </cfRule>
  </conditionalFormatting>
  <conditionalFormatting sqref="I89:S89">
    <cfRule type="containsBlanks" dxfId="412" priority="239">
      <formula>LEN(TRIM(I89))=0</formula>
    </cfRule>
  </conditionalFormatting>
  <conditionalFormatting sqref="O36:O43">
    <cfRule type="containsBlanks" dxfId="411" priority="281">
      <formula>LEN(TRIM(O36))=0</formula>
    </cfRule>
  </conditionalFormatting>
  <conditionalFormatting sqref="M51:M53">
    <cfRule type="containsBlanks" dxfId="410" priority="272">
      <formula>LEN(TRIM(M51))=0</formula>
    </cfRule>
  </conditionalFormatting>
  <conditionalFormatting sqref="Q73:Q74 Q79:Q80">
    <cfRule type="containsBlanks" dxfId="409" priority="257">
      <formula>LEN(TRIM(Q73))=0</formula>
    </cfRule>
  </conditionalFormatting>
  <conditionalFormatting sqref="Q75:Q77">
    <cfRule type="containsBlanks" dxfId="408" priority="254">
      <formula>LEN(TRIM(Q75))=0</formula>
    </cfRule>
  </conditionalFormatting>
  <conditionalFormatting sqref="Q78">
    <cfRule type="containsBlanks" dxfId="407" priority="251">
      <formula>LEN(TRIM(Q78))=0</formula>
    </cfRule>
  </conditionalFormatting>
  <conditionalFormatting sqref="I85:J85">
    <cfRule type="containsBlanks" dxfId="406" priority="248">
      <formula>LEN(TRIM(I85))=0</formula>
    </cfRule>
  </conditionalFormatting>
  <conditionalFormatting sqref="R94">
    <cfRule type="containsBlanks" dxfId="405" priority="229">
      <formula>LEN(TRIM(R94))=0</formula>
    </cfRule>
  </conditionalFormatting>
  <conditionalFormatting sqref="I95:S95">
    <cfRule type="containsBlanks" dxfId="404" priority="226">
      <formula>LEN(TRIM(I95))=0</formula>
    </cfRule>
  </conditionalFormatting>
  <conditionalFormatting sqref="R96:R97">
    <cfRule type="containsBlanks" dxfId="403" priority="222">
      <formula>LEN(TRIM(R96))=0</formula>
    </cfRule>
  </conditionalFormatting>
  <conditionalFormatting sqref="R100">
    <cfRule type="containsBlanks" dxfId="402" priority="216">
      <formula>LEN(TRIM(R100))=0</formula>
    </cfRule>
  </conditionalFormatting>
  <conditionalFormatting sqref="R101">
    <cfRule type="containsBlanks" dxfId="401" priority="213">
      <formula>LEN(TRIM(R101))=0</formula>
    </cfRule>
  </conditionalFormatting>
  <conditionalFormatting sqref="S107">
    <cfRule type="containsBlanks" dxfId="400" priority="210">
      <formula>LEN(TRIM(S107))=0</formula>
    </cfRule>
  </conditionalFormatting>
  <conditionalFormatting sqref="M113:Q114">
    <cfRule type="containsBlanks" dxfId="399" priority="207">
      <formula>LEN(TRIM(M113))=0</formula>
    </cfRule>
  </conditionalFormatting>
  <conditionalFormatting sqref="M115:Q118">
    <cfRule type="containsBlanks" dxfId="398" priority="204">
      <formula>LEN(TRIM(M115))=0</formula>
    </cfRule>
  </conditionalFormatting>
  <conditionalFormatting sqref="M118:Q118">
    <cfRule type="containsBlanks" dxfId="397" priority="201">
      <formula>LEN(TRIM(M118))=0</formula>
    </cfRule>
  </conditionalFormatting>
  <conditionalFormatting sqref="T10:AE10">
    <cfRule type="cellIs" dxfId="396" priority="189" operator="notEqual">
      <formula>0</formula>
    </cfRule>
  </conditionalFormatting>
  <conditionalFormatting sqref="T10:AE10">
    <cfRule type="notContainsBlanks" dxfId="395" priority="188">
      <formula>LEN(TRIM(T10))&gt;0</formula>
    </cfRule>
  </conditionalFormatting>
  <conditionalFormatting sqref="AF10:AQ10">
    <cfRule type="cellIs" dxfId="394" priority="149" operator="notEqual">
      <formula>0</formula>
    </cfRule>
  </conditionalFormatting>
  <conditionalFormatting sqref="AF10:AQ10">
    <cfRule type="notContainsBlanks" dxfId="393" priority="148">
      <formula>LEN(TRIM(AF10))&gt;0</formula>
    </cfRule>
  </conditionalFormatting>
  <conditionalFormatting sqref="P24:P29">
    <cfRule type="containsBlanks" dxfId="392" priority="113">
      <formula>LEN(TRIM(P24))=0</formula>
    </cfRule>
  </conditionalFormatting>
  <conditionalFormatting sqref="N88">
    <cfRule type="containsBlanks" dxfId="391" priority="105">
      <formula>LEN(TRIM(N88))=0</formula>
    </cfRule>
  </conditionalFormatting>
  <conditionalFormatting sqref="R113:R114">
    <cfRule type="containsBlanks" dxfId="390" priority="104">
      <formula>LEN(TRIM(R113))=0</formula>
    </cfRule>
  </conditionalFormatting>
  <conditionalFormatting sqref="R115:R118">
    <cfRule type="containsBlanks" dxfId="389" priority="103">
      <formula>LEN(TRIM(R115))=0</formula>
    </cfRule>
  </conditionalFormatting>
  <conditionalFormatting sqref="R118">
    <cfRule type="containsBlanks" dxfId="388" priority="102">
      <formula>LEN(TRIM(R118))=0</formula>
    </cfRule>
  </conditionalFormatting>
  <conditionalFormatting sqref="M36:M43">
    <cfRule type="containsBlanks" dxfId="387" priority="101">
      <formula>LEN(TRIM(M36))=0</formula>
    </cfRule>
  </conditionalFormatting>
  <conditionalFormatting sqref="P19:P22">
    <cfRule type="containsBlanks" dxfId="386" priority="100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5" priority="99">
      <formula>LEN(TRIM(T15))=0</formula>
    </cfRule>
  </conditionalFormatting>
  <conditionalFormatting sqref="U68:AE68 U61:AA61 AC61:AE61 Y69">
    <cfRule type="containsBlanks" dxfId="384" priority="98">
      <formula>LEN(TRIM(U61))=0</formula>
    </cfRule>
  </conditionalFormatting>
  <conditionalFormatting sqref="U82:AE82">
    <cfRule type="containsBlanks" dxfId="383" priority="97">
      <formula>LEN(TRIM(U82))=0</formula>
    </cfRule>
  </conditionalFormatting>
  <conditionalFormatting sqref="U44:AE44">
    <cfRule type="containsBlanks" dxfId="382" priority="87">
      <formula>LEN(TRIM(U44))=0</formula>
    </cfRule>
  </conditionalFormatting>
  <conditionalFormatting sqref="U72:AE72">
    <cfRule type="containsBlanks" dxfId="381" priority="96">
      <formula>LEN(TRIM(U72))=0</formula>
    </cfRule>
  </conditionalFormatting>
  <conditionalFormatting sqref="AA45:AA46">
    <cfRule type="containsBlanks" dxfId="380" priority="86">
      <formula>LEN(TRIM(AA45))=0</formula>
    </cfRule>
  </conditionalFormatting>
  <conditionalFormatting sqref="Y90">
    <cfRule type="containsBlanks" dxfId="379" priority="75">
      <formula>LEN(TRIM(Y90))=0</formula>
    </cfRule>
  </conditionalFormatting>
  <conditionalFormatting sqref="U106:AE106">
    <cfRule type="containsBlanks" dxfId="378" priority="95">
      <formula>LEN(TRIM(U106))=0</formula>
    </cfRule>
  </conditionalFormatting>
  <conditionalFormatting sqref="AD64">
    <cfRule type="containsBlanks" dxfId="377" priority="84">
      <formula>LEN(TRIM(AD64))=0</formula>
    </cfRule>
  </conditionalFormatting>
  <conditionalFormatting sqref="U92:AE93 U99:AE99">
    <cfRule type="containsBlanks" dxfId="376" priority="94">
      <formula>LEN(TRIM(U92))=0</formula>
    </cfRule>
  </conditionalFormatting>
  <conditionalFormatting sqref="Y70:Y71">
    <cfRule type="containsBlanks" dxfId="375" priority="83">
      <formula>LEN(TRIM(Y70))=0</formula>
    </cfRule>
  </conditionalFormatting>
  <conditionalFormatting sqref="AD98">
    <cfRule type="containsBlanks" dxfId="374" priority="71">
      <formula>LEN(TRIM(AD98))=0</formula>
    </cfRule>
  </conditionalFormatting>
  <conditionalFormatting sqref="Y30">
    <cfRule type="containsBlanks" dxfId="373" priority="93">
      <formula>LEN(TRIM(Y30))=0</formula>
    </cfRule>
  </conditionalFormatting>
  <conditionalFormatting sqref="AB61">
    <cfRule type="containsBlanks" dxfId="372" priority="92">
      <formula>LEN(TRIM(AB61))=0</formula>
    </cfRule>
  </conditionalFormatting>
  <conditionalFormatting sqref="U23:AE23">
    <cfRule type="containsBlanks" dxfId="371" priority="91">
      <formula>LEN(TRIM(U23))=0</formula>
    </cfRule>
  </conditionalFormatting>
  <conditionalFormatting sqref="U87:AE87">
    <cfRule type="containsBlanks" dxfId="370" priority="90">
      <formula>LEN(TRIM(U87))=0</formula>
    </cfRule>
  </conditionalFormatting>
  <conditionalFormatting sqref="U83:V83">
    <cfRule type="containsBlanks" dxfId="369" priority="78">
      <formula>LEN(TRIM(U83))=0</formula>
    </cfRule>
  </conditionalFormatting>
  <conditionalFormatting sqref="U84:V84">
    <cfRule type="containsBlanks" dxfId="368" priority="77">
      <formula>LEN(TRIM(U84))=0</formula>
    </cfRule>
  </conditionalFormatting>
  <conditionalFormatting sqref="X31 AB31:AB34 X33">
    <cfRule type="containsBlanks" dxfId="367" priority="89">
      <formula>LEN(TRIM(X31))=0</formula>
    </cfRule>
  </conditionalFormatting>
  <conditionalFormatting sqref="U89:AE89">
    <cfRule type="containsBlanks" dxfId="366" priority="76">
      <formula>LEN(TRIM(U89))=0</formula>
    </cfRule>
  </conditionalFormatting>
  <conditionalFormatting sqref="AA36:AA43">
    <cfRule type="containsBlanks" dxfId="365" priority="88">
      <formula>LEN(TRIM(AA36))=0</formula>
    </cfRule>
  </conditionalFormatting>
  <conditionalFormatting sqref="Y51:Y53">
    <cfRule type="containsBlanks" dxfId="364" priority="85">
      <formula>LEN(TRIM(Y51))=0</formula>
    </cfRule>
  </conditionalFormatting>
  <conditionalFormatting sqref="AC73:AC74 AC79:AC80">
    <cfRule type="containsBlanks" dxfId="363" priority="82">
      <formula>LEN(TRIM(AC73))=0</formula>
    </cfRule>
  </conditionalFormatting>
  <conditionalFormatting sqref="AC75:AC77">
    <cfRule type="containsBlanks" dxfId="362" priority="81">
      <formula>LEN(TRIM(AC75))=0</formula>
    </cfRule>
  </conditionalFormatting>
  <conditionalFormatting sqref="AC78">
    <cfRule type="containsBlanks" dxfId="361" priority="80">
      <formula>LEN(TRIM(AC78))=0</formula>
    </cfRule>
  </conditionalFormatting>
  <conditionalFormatting sqref="U85:V85">
    <cfRule type="containsBlanks" dxfId="360" priority="79">
      <formula>LEN(TRIM(U85))=0</formula>
    </cfRule>
  </conditionalFormatting>
  <conditionalFormatting sqref="AD94">
    <cfRule type="containsBlanks" dxfId="359" priority="74">
      <formula>LEN(TRIM(AD94))=0</formula>
    </cfRule>
  </conditionalFormatting>
  <conditionalFormatting sqref="U95:AE95">
    <cfRule type="containsBlanks" dxfId="358" priority="73">
      <formula>LEN(TRIM(U95))=0</formula>
    </cfRule>
  </conditionalFormatting>
  <conditionalFormatting sqref="AD96:AD97">
    <cfRule type="containsBlanks" dxfId="357" priority="72">
      <formula>LEN(TRIM(AD96))=0</formula>
    </cfRule>
  </conditionalFormatting>
  <conditionalFormatting sqref="AD100">
    <cfRule type="containsBlanks" dxfId="356" priority="70">
      <formula>LEN(TRIM(AD100))=0</formula>
    </cfRule>
  </conditionalFormatting>
  <conditionalFormatting sqref="AD101">
    <cfRule type="containsBlanks" dxfId="355" priority="69">
      <formula>LEN(TRIM(AD101))=0</formula>
    </cfRule>
  </conditionalFormatting>
  <conditionalFormatting sqref="AE107">
    <cfRule type="containsBlanks" dxfId="354" priority="68">
      <formula>LEN(TRIM(AE107))=0</formula>
    </cfRule>
  </conditionalFormatting>
  <conditionalFormatting sqref="Y113:AC114">
    <cfRule type="containsBlanks" dxfId="353" priority="67">
      <formula>LEN(TRIM(Y113))=0</formula>
    </cfRule>
  </conditionalFormatting>
  <conditionalFormatting sqref="Y115:AC118">
    <cfRule type="containsBlanks" dxfId="352" priority="66">
      <formula>LEN(TRIM(Y115))=0</formula>
    </cfRule>
  </conditionalFormatting>
  <conditionalFormatting sqref="Y118:AC118">
    <cfRule type="containsBlanks" dxfId="351" priority="65">
      <formula>LEN(TRIM(Y118))=0</formula>
    </cfRule>
  </conditionalFormatting>
  <conditionalFormatting sqref="AB24:AB29">
    <cfRule type="containsBlanks" dxfId="350" priority="64">
      <formula>LEN(TRIM(AB24))=0</formula>
    </cfRule>
  </conditionalFormatting>
  <conditionalFormatting sqref="Z88">
    <cfRule type="containsBlanks" dxfId="349" priority="63">
      <formula>LEN(TRIM(Z88))=0</formula>
    </cfRule>
  </conditionalFormatting>
  <conditionalFormatting sqref="AD113:AD114">
    <cfRule type="containsBlanks" dxfId="348" priority="62">
      <formula>LEN(TRIM(AD113))=0</formula>
    </cfRule>
  </conditionalFormatting>
  <conditionalFormatting sqref="AD115:AD118">
    <cfRule type="containsBlanks" dxfId="347" priority="61">
      <formula>LEN(TRIM(AD115))=0</formula>
    </cfRule>
  </conditionalFormatting>
  <conditionalFormatting sqref="AD118">
    <cfRule type="containsBlanks" dxfId="346" priority="60">
      <formula>LEN(TRIM(AD118))=0</formula>
    </cfRule>
  </conditionalFormatting>
  <conditionalFormatting sqref="Y36:Y43">
    <cfRule type="containsBlanks" dxfId="345" priority="59">
      <formula>LEN(TRIM(Y36))=0</formula>
    </cfRule>
  </conditionalFormatting>
  <conditionalFormatting sqref="AB19:AB22">
    <cfRule type="containsBlanks" dxfId="344" priority="58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43" priority="57">
      <formula>LEN(TRIM(AF15))=0</formula>
    </cfRule>
  </conditionalFormatting>
  <conditionalFormatting sqref="AG68:AQ68 AG61:AM61 AO61:AQ61 AK69">
    <cfRule type="containsBlanks" dxfId="342" priority="56">
      <formula>LEN(TRIM(AG61))=0</formula>
    </cfRule>
  </conditionalFormatting>
  <conditionalFormatting sqref="AG82:AQ82">
    <cfRule type="containsBlanks" dxfId="341" priority="55">
      <formula>LEN(TRIM(AG82))=0</formula>
    </cfRule>
  </conditionalFormatting>
  <conditionalFormatting sqref="AG44:AQ44">
    <cfRule type="containsBlanks" dxfId="340" priority="45">
      <formula>LEN(TRIM(AG44))=0</formula>
    </cfRule>
  </conditionalFormatting>
  <conditionalFormatting sqref="AG72:AQ72">
    <cfRule type="containsBlanks" dxfId="339" priority="54">
      <formula>LEN(TRIM(AG72))=0</formula>
    </cfRule>
  </conditionalFormatting>
  <conditionalFormatting sqref="AM45:AM46">
    <cfRule type="containsBlanks" dxfId="338" priority="44">
      <formula>LEN(TRIM(AM45))=0</formula>
    </cfRule>
  </conditionalFormatting>
  <conditionalFormatting sqref="AK90">
    <cfRule type="containsBlanks" dxfId="337" priority="33">
      <formula>LEN(TRIM(AK90))=0</formula>
    </cfRule>
  </conditionalFormatting>
  <conditionalFormatting sqref="AG106:AQ106">
    <cfRule type="containsBlanks" dxfId="336" priority="53">
      <formula>LEN(TRIM(AG106))=0</formula>
    </cfRule>
  </conditionalFormatting>
  <conditionalFormatting sqref="AP64">
    <cfRule type="containsBlanks" dxfId="335" priority="42">
      <formula>LEN(TRIM(AP64))=0</formula>
    </cfRule>
  </conditionalFormatting>
  <conditionalFormatting sqref="AG92:AQ93 AG99:AQ99">
    <cfRule type="containsBlanks" dxfId="334" priority="52">
      <formula>LEN(TRIM(AG92))=0</formula>
    </cfRule>
  </conditionalFormatting>
  <conditionalFormatting sqref="AK70:AK71">
    <cfRule type="containsBlanks" dxfId="333" priority="41">
      <formula>LEN(TRIM(AK70))=0</formula>
    </cfRule>
  </conditionalFormatting>
  <conditionalFormatting sqref="AP98">
    <cfRule type="containsBlanks" dxfId="332" priority="29">
      <formula>LEN(TRIM(AP98))=0</formula>
    </cfRule>
  </conditionalFormatting>
  <conditionalFormatting sqref="AK30">
    <cfRule type="containsBlanks" dxfId="331" priority="51">
      <formula>LEN(TRIM(AK30))=0</formula>
    </cfRule>
  </conditionalFormatting>
  <conditionalFormatting sqref="AN61">
    <cfRule type="containsBlanks" dxfId="330" priority="50">
      <formula>LEN(TRIM(AN61))=0</formula>
    </cfRule>
  </conditionalFormatting>
  <conditionalFormatting sqref="AG23:AQ23">
    <cfRule type="containsBlanks" dxfId="329" priority="49">
      <formula>LEN(TRIM(AG23))=0</formula>
    </cfRule>
  </conditionalFormatting>
  <conditionalFormatting sqref="AG87:AQ87">
    <cfRule type="containsBlanks" dxfId="328" priority="48">
      <formula>LEN(TRIM(AG87))=0</formula>
    </cfRule>
  </conditionalFormatting>
  <conditionalFormatting sqref="AG83:AH83">
    <cfRule type="containsBlanks" dxfId="327" priority="36">
      <formula>LEN(TRIM(AG83))=0</formula>
    </cfRule>
  </conditionalFormatting>
  <conditionalFormatting sqref="AG84:AH84">
    <cfRule type="containsBlanks" dxfId="326" priority="35">
      <formula>LEN(TRIM(AG84))=0</formula>
    </cfRule>
  </conditionalFormatting>
  <conditionalFormatting sqref="AJ31 AN31:AN34 AJ33">
    <cfRule type="containsBlanks" dxfId="325" priority="47">
      <formula>LEN(TRIM(AJ31))=0</formula>
    </cfRule>
  </conditionalFormatting>
  <conditionalFormatting sqref="AG89:AQ89">
    <cfRule type="containsBlanks" dxfId="324" priority="34">
      <formula>LEN(TRIM(AG89))=0</formula>
    </cfRule>
  </conditionalFormatting>
  <conditionalFormatting sqref="AM36:AM43">
    <cfRule type="containsBlanks" dxfId="323" priority="46">
      <formula>LEN(TRIM(AM36))=0</formula>
    </cfRule>
  </conditionalFormatting>
  <conditionalFormatting sqref="AK51:AK53">
    <cfRule type="containsBlanks" dxfId="322" priority="43">
      <formula>LEN(TRIM(AK51))=0</formula>
    </cfRule>
  </conditionalFormatting>
  <conditionalFormatting sqref="AO73:AO74 AO79:AO80">
    <cfRule type="containsBlanks" dxfId="321" priority="40">
      <formula>LEN(TRIM(AO73))=0</formula>
    </cfRule>
  </conditionalFormatting>
  <conditionalFormatting sqref="AO75:AO77">
    <cfRule type="containsBlanks" dxfId="320" priority="39">
      <formula>LEN(TRIM(AO75))=0</formula>
    </cfRule>
  </conditionalFormatting>
  <conditionalFormatting sqref="AO78">
    <cfRule type="containsBlanks" dxfId="319" priority="38">
      <formula>LEN(TRIM(AO78))=0</formula>
    </cfRule>
  </conditionalFormatting>
  <conditionalFormatting sqref="AG85:AH85">
    <cfRule type="containsBlanks" dxfId="318" priority="37">
      <formula>LEN(TRIM(AG85))=0</formula>
    </cfRule>
  </conditionalFormatting>
  <conditionalFormatting sqref="AP94">
    <cfRule type="containsBlanks" dxfId="317" priority="32">
      <formula>LEN(TRIM(AP94))=0</formula>
    </cfRule>
  </conditionalFormatting>
  <conditionalFormatting sqref="AG95:AQ95">
    <cfRule type="containsBlanks" dxfId="316" priority="31">
      <formula>LEN(TRIM(AG95))=0</formula>
    </cfRule>
  </conditionalFormatting>
  <conditionalFormatting sqref="AP96:AP97">
    <cfRule type="containsBlanks" dxfId="315" priority="30">
      <formula>LEN(TRIM(AP96))=0</formula>
    </cfRule>
  </conditionalFormatting>
  <conditionalFormatting sqref="AP100">
    <cfRule type="containsBlanks" dxfId="314" priority="28">
      <formula>LEN(TRIM(AP100))=0</formula>
    </cfRule>
  </conditionalFormatting>
  <conditionalFormatting sqref="AP101">
    <cfRule type="containsBlanks" dxfId="313" priority="27">
      <formula>LEN(TRIM(AP101))=0</formula>
    </cfRule>
  </conditionalFormatting>
  <conditionalFormatting sqref="AQ107">
    <cfRule type="containsBlanks" dxfId="312" priority="26">
      <formula>LEN(TRIM(AQ107))=0</formula>
    </cfRule>
  </conditionalFormatting>
  <conditionalFormatting sqref="AK113:AO114">
    <cfRule type="containsBlanks" dxfId="311" priority="25">
      <formula>LEN(TRIM(AK113))=0</formula>
    </cfRule>
  </conditionalFormatting>
  <conditionalFormatting sqref="AK115:AO118">
    <cfRule type="containsBlanks" dxfId="310" priority="24">
      <formula>LEN(TRIM(AK115))=0</formula>
    </cfRule>
  </conditionalFormatting>
  <conditionalFormatting sqref="AK118:AO118">
    <cfRule type="containsBlanks" dxfId="309" priority="23">
      <formula>LEN(TRIM(AK118))=0</formula>
    </cfRule>
  </conditionalFormatting>
  <conditionalFormatting sqref="AN24:AN29">
    <cfRule type="containsBlanks" dxfId="308" priority="22">
      <formula>LEN(TRIM(AN24))=0</formula>
    </cfRule>
  </conditionalFormatting>
  <conditionalFormatting sqref="AL88">
    <cfRule type="containsBlanks" dxfId="307" priority="21">
      <formula>LEN(TRIM(AL88))=0</formula>
    </cfRule>
  </conditionalFormatting>
  <conditionalFormatting sqref="AP113:AP114">
    <cfRule type="containsBlanks" dxfId="306" priority="20">
      <formula>LEN(TRIM(AP113))=0</formula>
    </cfRule>
  </conditionalFormatting>
  <conditionalFormatting sqref="AP115:AP118 AQ115:AQ116">
    <cfRule type="containsBlanks" dxfId="305" priority="19">
      <formula>LEN(TRIM(AP115))=0</formula>
    </cfRule>
  </conditionalFormatting>
  <conditionalFormatting sqref="AP118">
    <cfRule type="containsBlanks" dxfId="304" priority="18">
      <formula>LEN(TRIM(AP118))=0</formula>
    </cfRule>
  </conditionalFormatting>
  <conditionalFormatting sqref="AK36:AK43">
    <cfRule type="containsBlanks" dxfId="303" priority="17">
      <formula>LEN(TRIM(AK36))=0</formula>
    </cfRule>
  </conditionalFormatting>
  <conditionalFormatting sqref="AN19:AN22">
    <cfRule type="containsBlanks" dxfId="302" priority="16">
      <formula>LEN(TRIM(AN19))=0</formula>
    </cfRule>
  </conditionalFormatting>
  <conditionalFormatting sqref="AI36:AI37">
    <cfRule type="containsBlanks" dxfId="301" priority="13">
      <formula>LEN(TRIM(AI36))=0</formula>
    </cfRule>
  </conditionalFormatting>
  <conditionalFormatting sqref="O47:O48">
    <cfRule type="containsBlanks" dxfId="300" priority="12">
      <formula>LEN(TRIM(O47))=0</formula>
    </cfRule>
  </conditionalFormatting>
  <conditionalFormatting sqref="AA47:AA48">
    <cfRule type="containsBlanks" dxfId="299" priority="11">
      <formula>LEN(TRIM(AA47))=0</formula>
    </cfRule>
  </conditionalFormatting>
  <conditionalFormatting sqref="AM47:AM48">
    <cfRule type="containsBlanks" dxfId="298" priority="10">
      <formula>LEN(TRIM(AM47))=0</formula>
    </cfRule>
  </conditionalFormatting>
  <conditionalFormatting sqref="W47:W48">
    <cfRule type="containsBlanks" dxfId="297" priority="9">
      <formula>LEN(TRIM(W47))=0</formula>
    </cfRule>
  </conditionalFormatting>
  <conditionalFormatting sqref="K47:K48">
    <cfRule type="containsBlanks" dxfId="296" priority="8">
      <formula>LEN(TRIM(K47))=0</formula>
    </cfRule>
  </conditionalFormatting>
  <conditionalFormatting sqref="W113">
    <cfRule type="containsBlanks" dxfId="295" priority="7">
      <formula>LEN(TRIM(W113))=0</formula>
    </cfRule>
  </conditionalFormatting>
  <conditionalFormatting sqref="W114:W117">
    <cfRule type="containsBlanks" dxfId="294" priority="6">
      <formula>LEN(TRIM(W114))=0</formula>
    </cfRule>
  </conditionalFormatting>
  <conditionalFormatting sqref="W117">
    <cfRule type="containsBlanks" dxfId="293" priority="5">
      <formula>LEN(TRIM(W117))=0</formula>
    </cfRule>
  </conditionalFormatting>
  <conditionalFormatting sqref="W118">
    <cfRule type="containsBlanks" dxfId="292" priority="4">
      <formula>LEN(TRIM(W118))=0</formula>
    </cfRule>
  </conditionalFormatting>
  <conditionalFormatting sqref="K113:K114">
    <cfRule type="containsBlanks" dxfId="291" priority="3">
      <formula>LEN(TRIM(K113))=0</formula>
    </cfRule>
  </conditionalFormatting>
  <conditionalFormatting sqref="K115:K118">
    <cfRule type="containsBlanks" dxfId="290" priority="2">
      <formula>LEN(TRIM(K115))=0</formula>
    </cfRule>
  </conditionalFormatting>
  <conditionalFormatting sqref="K118">
    <cfRule type="containsBlanks" dxfId="289" priority="1">
      <formula>LEN(TRIM(K118))=0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showGridLines="0" view="pageBreakPreview" zoomScale="80" zoomScaleNormal="80" zoomScaleSheetLayoutView="80" workbookViewId="0">
      <pane xSplit="7" ySplit="14" topLeftCell="H76" activePane="bottomRight" state="frozen"/>
      <selection activeCell="A31" sqref="A31"/>
      <selection pane="topRight" activeCell="A31" sqref="A31"/>
      <selection pane="bottomLeft" activeCell="A31" sqref="A31"/>
      <selection pane="bottomRight" activeCell="I8" sqref="I8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21" t="s">
        <v>37</v>
      </c>
      <c r="B2" s="521"/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21" t="s">
        <v>39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521"/>
      <c r="R4" s="521"/>
      <c r="S4" s="521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29" t="s">
        <v>106</v>
      </c>
      <c r="J7" s="630" t="s">
        <v>106</v>
      </c>
      <c r="K7" s="631"/>
      <c r="L7" s="629" t="s">
        <v>107</v>
      </c>
      <c r="M7" s="630"/>
      <c r="N7" s="630"/>
      <c r="O7" s="630"/>
      <c r="P7" s="630"/>
      <c r="Q7" s="630"/>
      <c r="R7" s="630"/>
      <c r="S7" s="631"/>
      <c r="T7" s="249"/>
      <c r="U7" s="629" t="s">
        <v>106</v>
      </c>
      <c r="V7" s="630" t="s">
        <v>106</v>
      </c>
      <c r="W7" s="631"/>
      <c r="X7" s="629" t="s">
        <v>107</v>
      </c>
      <c r="Y7" s="630"/>
      <c r="Z7" s="630"/>
      <c r="AA7" s="630"/>
      <c r="AB7" s="630"/>
      <c r="AC7" s="630"/>
      <c r="AD7" s="630"/>
      <c r="AE7" s="631"/>
      <c r="AF7" s="249"/>
      <c r="AG7" s="539" t="s">
        <v>106</v>
      </c>
      <c r="AH7" s="540" t="s">
        <v>106</v>
      </c>
      <c r="AI7" s="541"/>
      <c r="AJ7" s="539" t="s">
        <v>107</v>
      </c>
      <c r="AK7" s="540"/>
      <c r="AL7" s="540"/>
      <c r="AM7" s="540"/>
      <c r="AN7" s="540"/>
      <c r="AO7" s="540"/>
      <c r="AP7" s="540"/>
      <c r="AQ7" s="541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2" t="s">
        <v>47</v>
      </c>
      <c r="B8" s="633"/>
      <c r="C8" s="633"/>
      <c r="D8" s="633" t="s">
        <v>40</v>
      </c>
      <c r="E8" s="633"/>
      <c r="F8" s="633"/>
      <c r="G8" s="636"/>
      <c r="H8" s="638" t="str">
        <f>'1. Sažetak'!G20</f>
        <v>PLAN 
2020.</v>
      </c>
      <c r="I8" s="293" t="s">
        <v>150</v>
      </c>
      <c r="J8" s="115" t="s">
        <v>94</v>
      </c>
      <c r="K8" s="291" t="s">
        <v>151</v>
      </c>
      <c r="L8" s="335" t="s">
        <v>299</v>
      </c>
      <c r="M8" s="336" t="s">
        <v>79</v>
      </c>
      <c r="N8" s="336" t="s">
        <v>41</v>
      </c>
      <c r="O8" s="336" t="s">
        <v>153</v>
      </c>
      <c r="P8" s="336" t="s">
        <v>300</v>
      </c>
      <c r="Q8" s="336" t="s">
        <v>42</v>
      </c>
      <c r="R8" s="336" t="s">
        <v>43</v>
      </c>
      <c r="S8" s="337" t="s">
        <v>44</v>
      </c>
      <c r="T8" s="542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299</v>
      </c>
      <c r="Y8" s="336" t="s">
        <v>79</v>
      </c>
      <c r="Z8" s="336" t="s">
        <v>41</v>
      </c>
      <c r="AA8" s="336" t="s">
        <v>153</v>
      </c>
      <c r="AB8" s="336" t="s">
        <v>300</v>
      </c>
      <c r="AC8" s="336" t="s">
        <v>42</v>
      </c>
      <c r="AD8" s="336" t="s">
        <v>43</v>
      </c>
      <c r="AE8" s="337" t="s">
        <v>44</v>
      </c>
      <c r="AF8" s="537" t="str">
        <f>'1. Sažetak'!I20</f>
        <v>I. IZMJENA I DOPUNA 
PLANA 2020.</v>
      </c>
      <c r="AG8" s="332" t="s">
        <v>150</v>
      </c>
      <c r="AH8" s="333" t="s">
        <v>94</v>
      </c>
      <c r="AI8" s="334" t="s">
        <v>151</v>
      </c>
      <c r="AJ8" s="335" t="s">
        <v>299</v>
      </c>
      <c r="AK8" s="336" t="s">
        <v>79</v>
      </c>
      <c r="AL8" s="336" t="s">
        <v>41</v>
      </c>
      <c r="AM8" s="336" t="s">
        <v>153</v>
      </c>
      <c r="AN8" s="336" t="s">
        <v>300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34"/>
      <c r="B9" s="635"/>
      <c r="C9" s="635"/>
      <c r="D9" s="635"/>
      <c r="E9" s="635"/>
      <c r="F9" s="635"/>
      <c r="G9" s="637"/>
      <c r="H9" s="639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43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38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45">
        <v>1</v>
      </c>
      <c r="B10" s="646"/>
      <c r="C10" s="646"/>
      <c r="D10" s="646"/>
      <c r="E10" s="646"/>
      <c r="F10" s="646"/>
      <c r="G10" s="646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12"/>
      <c r="B11" s="613"/>
      <c r="C11" s="613"/>
      <c r="D11" s="613"/>
      <c r="E11" s="613"/>
      <c r="F11" s="613"/>
      <c r="G11" s="614"/>
      <c r="H11" s="161"/>
      <c r="I11" s="601">
        <f>SUM(I12:K12)</f>
        <v>568328</v>
      </c>
      <c r="J11" s="602">
        <f>SUM(J12:L12)</f>
        <v>4833178</v>
      </c>
      <c r="K11" s="603"/>
      <c r="L11" s="296">
        <f>L12</f>
        <v>4269250</v>
      </c>
      <c r="M11" s="602">
        <f>SUM(M12:S12)</f>
        <v>225000</v>
      </c>
      <c r="N11" s="602"/>
      <c r="O11" s="602"/>
      <c r="P11" s="602"/>
      <c r="Q11" s="602"/>
      <c r="R11" s="602"/>
      <c r="S11" s="603"/>
      <c r="T11" s="251"/>
      <c r="U11" s="601">
        <f>SUM(U12:W12)</f>
        <v>-48068</v>
      </c>
      <c r="V11" s="602">
        <f>SUM(V12:X12)</f>
        <v>-48068</v>
      </c>
      <c r="W11" s="603"/>
      <c r="X11" s="296">
        <f>X12</f>
        <v>0</v>
      </c>
      <c r="Y11" s="602">
        <f>SUM(Y12:AE12)</f>
        <v>338847</v>
      </c>
      <c r="Z11" s="602"/>
      <c r="AA11" s="602"/>
      <c r="AB11" s="602"/>
      <c r="AC11" s="602"/>
      <c r="AD11" s="602"/>
      <c r="AE11" s="603"/>
      <c r="AF11" s="257"/>
      <c r="AG11" s="530">
        <f>SUM(AG12:AI12)</f>
        <v>520260</v>
      </c>
      <c r="AH11" s="531">
        <f>SUM(AH12:AJ12)</f>
        <v>4785110</v>
      </c>
      <c r="AI11" s="532"/>
      <c r="AJ11" s="349">
        <f>AJ12</f>
        <v>4269250</v>
      </c>
      <c r="AK11" s="531">
        <f>SUM(AK12:AQ12)</f>
        <v>563847</v>
      </c>
      <c r="AL11" s="531"/>
      <c r="AM11" s="531"/>
      <c r="AN11" s="531"/>
      <c r="AO11" s="531"/>
      <c r="AP11" s="531"/>
      <c r="AQ11" s="532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47" t="str">
        <f>'1. Sažetak'!B6:E6</f>
        <v>OSNOVNA ŠKOLA ANDRIJE KAČIĆA MIOŠIĆA DONJA VOĆA</v>
      </c>
      <c r="C12" s="647"/>
      <c r="D12" s="647"/>
      <c r="E12" s="647"/>
      <c r="F12" s="647"/>
      <c r="G12" s="647"/>
      <c r="H12" s="126">
        <f>SUM(I12:S12)</f>
        <v>5062578</v>
      </c>
      <c r="I12" s="127">
        <f t="shared" ref="I12:S12" si="0">I209+I120+I16+I246</f>
        <v>4400</v>
      </c>
      <c r="J12" s="282">
        <f t="shared" si="0"/>
        <v>483600</v>
      </c>
      <c r="K12" s="128">
        <f t="shared" si="0"/>
        <v>80328</v>
      </c>
      <c r="L12" s="297">
        <f t="shared" si="0"/>
        <v>4269250</v>
      </c>
      <c r="M12" s="129">
        <f t="shared" si="0"/>
        <v>30700</v>
      </c>
      <c r="N12" s="130">
        <f t="shared" si="0"/>
        <v>130000</v>
      </c>
      <c r="O12" s="130">
        <f t="shared" si="0"/>
        <v>7000</v>
      </c>
      <c r="P12" s="130">
        <f t="shared" si="0"/>
        <v>56000</v>
      </c>
      <c r="Q12" s="130">
        <f t="shared" si="0"/>
        <v>1300</v>
      </c>
      <c r="R12" s="130">
        <f t="shared" si="0"/>
        <v>0</v>
      </c>
      <c r="S12" s="128">
        <f t="shared" si="0"/>
        <v>0</v>
      </c>
      <c r="T12" s="252">
        <f>SUM(U12:AE12)</f>
        <v>290779</v>
      </c>
      <c r="U12" s="127">
        <f t="shared" ref="U12:AE12" si="1">U209+U120+U16+U246</f>
        <v>0</v>
      </c>
      <c r="V12" s="282">
        <f t="shared" si="1"/>
        <v>-42600</v>
      </c>
      <c r="W12" s="128">
        <f t="shared" si="1"/>
        <v>-5468</v>
      </c>
      <c r="X12" s="297">
        <f t="shared" si="1"/>
        <v>0</v>
      </c>
      <c r="Y12" s="129">
        <f t="shared" si="1"/>
        <v>36272</v>
      </c>
      <c r="Z12" s="130">
        <f t="shared" si="1"/>
        <v>14371</v>
      </c>
      <c r="AA12" s="130">
        <f t="shared" si="1"/>
        <v>0</v>
      </c>
      <c r="AB12" s="130">
        <f t="shared" si="1"/>
        <v>15788</v>
      </c>
      <c r="AC12" s="130">
        <f t="shared" si="1"/>
        <v>6315</v>
      </c>
      <c r="AD12" s="130">
        <f t="shared" si="1"/>
        <v>0</v>
      </c>
      <c r="AE12" s="128">
        <f t="shared" si="1"/>
        <v>266101</v>
      </c>
      <c r="AF12" s="258">
        <f>SUM(AG12:AQ12)</f>
        <v>5353357</v>
      </c>
      <c r="AG12" s="450">
        <f t="shared" ref="AG12:AQ12" si="2">AG209+AG120+AG16+AG246</f>
        <v>4400</v>
      </c>
      <c r="AH12" s="451">
        <f t="shared" si="2"/>
        <v>441000</v>
      </c>
      <c r="AI12" s="452">
        <f t="shared" si="2"/>
        <v>74860</v>
      </c>
      <c r="AJ12" s="453">
        <f t="shared" si="2"/>
        <v>4269250</v>
      </c>
      <c r="AK12" s="454">
        <f t="shared" si="2"/>
        <v>66972</v>
      </c>
      <c r="AL12" s="454">
        <f t="shared" si="2"/>
        <v>144371</v>
      </c>
      <c r="AM12" s="454">
        <f t="shared" si="2"/>
        <v>7000</v>
      </c>
      <c r="AN12" s="454">
        <f t="shared" si="2"/>
        <v>71788</v>
      </c>
      <c r="AO12" s="455">
        <f t="shared" si="2"/>
        <v>7615</v>
      </c>
      <c r="AP12" s="455">
        <f t="shared" si="2"/>
        <v>0</v>
      </c>
      <c r="AQ12" s="452">
        <f t="shared" si="2"/>
        <v>266101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40" t="s">
        <v>82</v>
      </c>
      <c r="B13" s="641"/>
      <c r="C13" s="641"/>
      <c r="D13" s="641"/>
      <c r="E13" s="641"/>
      <c r="F13" s="641"/>
      <c r="G13" s="642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43" t="s">
        <v>72</v>
      </c>
      <c r="B15" s="644"/>
      <c r="C15" s="644"/>
      <c r="D15" s="644"/>
      <c r="E15" s="644"/>
      <c r="F15" s="644"/>
      <c r="G15" s="644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619" t="s">
        <v>96</v>
      </c>
      <c r="B16" s="620"/>
      <c r="C16" s="620"/>
      <c r="D16" s="617" t="s">
        <v>97</v>
      </c>
      <c r="E16" s="617"/>
      <c r="F16" s="617"/>
      <c r="G16" s="618"/>
      <c r="H16" s="97">
        <f>SUM(I16:S16)</f>
        <v>178328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80328</v>
      </c>
      <c r="L16" s="98">
        <f t="shared" si="3"/>
        <v>0</v>
      </c>
      <c r="M16" s="98">
        <f t="shared" si="3"/>
        <v>0</v>
      </c>
      <c r="N16" s="98">
        <f t="shared" si="3"/>
        <v>90000</v>
      </c>
      <c r="O16" s="98">
        <f t="shared" si="3"/>
        <v>7000</v>
      </c>
      <c r="P16" s="98">
        <f t="shared" si="3"/>
        <v>1000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14359</v>
      </c>
      <c r="U16" s="98">
        <f>U17+U46+U71+U83+U95+U107</f>
        <v>0</v>
      </c>
      <c r="V16" s="98">
        <f t="shared" ref="V16:AE16" si="4">V17+V46+V71+V83+V95+V107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14254</v>
      </c>
      <c r="AA16" s="98">
        <f t="shared" si="4"/>
        <v>0</v>
      </c>
      <c r="AB16" s="98">
        <f t="shared" si="4"/>
        <v>105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192687</v>
      </c>
      <c r="AG16" s="462">
        <f>AG46+AG71+AG17+AG83+AG95+AG107</f>
        <v>0</v>
      </c>
      <c r="AH16" s="462">
        <f t="shared" ref="AH16:AQ16" si="5">AH46+AH71+AH17+AH83+AH95+AH107</f>
        <v>0</v>
      </c>
      <c r="AI16" s="462">
        <f t="shared" si="5"/>
        <v>80328</v>
      </c>
      <c r="AJ16" s="462">
        <f t="shared" si="5"/>
        <v>0</v>
      </c>
      <c r="AK16" s="462">
        <f t="shared" si="5"/>
        <v>0</v>
      </c>
      <c r="AL16" s="462">
        <f t="shared" si="5"/>
        <v>104254</v>
      </c>
      <c r="AM16" s="462">
        <f t="shared" si="5"/>
        <v>7000</v>
      </c>
      <c r="AN16" s="462">
        <f t="shared" si="5"/>
        <v>1105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89" t="s">
        <v>139</v>
      </c>
      <c r="AU16" s="589"/>
      <c r="AV16" s="589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2" t="s">
        <v>289</v>
      </c>
      <c r="B17" s="583"/>
      <c r="C17" s="583"/>
      <c r="D17" s="584" t="s">
        <v>290</v>
      </c>
      <c r="E17" s="584"/>
      <c r="F17" s="584"/>
      <c r="G17" s="585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88" t="s">
        <v>139</v>
      </c>
      <c r="AU17" s="588"/>
      <c r="AV17" s="588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78" t="s">
        <v>16</v>
      </c>
      <c r="E18" s="578"/>
      <c r="F18" s="578"/>
      <c r="G18" s="579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76">
        <v>31</v>
      </c>
      <c r="B19" s="577"/>
      <c r="C19" s="90"/>
      <c r="D19" s="578" t="s">
        <v>0</v>
      </c>
      <c r="E19" s="578"/>
      <c r="F19" s="578"/>
      <c r="G19" s="579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80" t="s">
        <v>1</v>
      </c>
      <c r="E20" s="580"/>
      <c r="F20" s="580"/>
      <c r="G20" s="581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3427500</v>
      </c>
      <c r="AU20" s="194">
        <f>SUMIFS($T$16:$T$317,$C$16:$C$317,$AS20)</f>
        <v>-2875</v>
      </c>
      <c r="AV20" s="194">
        <f>SUMIFS($AF$16:$AF$317,$C$16:$C$317,$AS20)</f>
        <v>3424625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80" t="s">
        <v>2</v>
      </c>
      <c r="E21" s="580"/>
      <c r="F21" s="580"/>
      <c r="G21" s="581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114750</v>
      </c>
      <c r="AU21" s="194">
        <f>SUMIFS($T$16:$T$317,$C$16:$C$317,$AS21)</f>
        <v>1000</v>
      </c>
      <c r="AV21" s="194">
        <f>SUMIFS($AF$16:$AF$317,$C$16:$C$317,$AS21)</f>
        <v>115750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80" t="s">
        <v>3</v>
      </c>
      <c r="E22" s="580"/>
      <c r="F22" s="580"/>
      <c r="G22" s="581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565488</v>
      </c>
      <c r="AU22" s="194">
        <f>SUMIFS($T$16:$T$317,$C$16:$C$317,$AS22)</f>
        <v>-475</v>
      </c>
      <c r="AV22" s="194">
        <f>SUMIFS($AF$16:$AF$317,$C$16:$C$317,$AS22)</f>
        <v>565013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6">
        <v>32</v>
      </c>
      <c r="B23" s="577"/>
      <c r="C23" s="90"/>
      <c r="D23" s="578" t="s">
        <v>4</v>
      </c>
      <c r="E23" s="578"/>
      <c r="F23" s="578"/>
      <c r="G23" s="579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80" t="s">
        <v>5</v>
      </c>
      <c r="E24" s="580"/>
      <c r="F24" s="580"/>
      <c r="G24" s="581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257840</v>
      </c>
      <c r="AU24" s="194">
        <f>SUMIFS($T$16:$T$317,$C$16:$C$317,$AS24)</f>
        <v>-3118</v>
      </c>
      <c r="AV24" s="194">
        <f>SUMIFS($AF$16:$AF$317,$C$16:$C$317,$AS24)</f>
        <v>255666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80" t="s">
        <v>6</v>
      </c>
      <c r="E25" s="580"/>
      <c r="F25" s="580"/>
      <c r="G25" s="581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304300</v>
      </c>
      <c r="AU25" s="194">
        <f>SUMIFS($T$16:$T$317,$C$16:$C$317,$AS25)</f>
        <v>21735</v>
      </c>
      <c r="AV25" s="194">
        <f>SUMIFS($AF$16:$AF$317,$C$16:$C$317,$AS25)</f>
        <v>325091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80" t="s">
        <v>7</v>
      </c>
      <c r="E26" s="580"/>
      <c r="F26" s="580"/>
      <c r="G26" s="581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207900</v>
      </c>
      <c r="AU26" s="194">
        <f>SUMIFS($T$16:$T$317,$C$16:$C$317,$AS26)</f>
        <v>-11235</v>
      </c>
      <c r="AV26" s="194">
        <f>SUMIFS($AF$16:$AF$317,$C$16:$C$317,$AS26)</f>
        <v>196665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80" t="s">
        <v>8</v>
      </c>
      <c r="E27" s="580"/>
      <c r="F27" s="580"/>
      <c r="G27" s="581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0</v>
      </c>
      <c r="AV27" s="194">
        <f>SUMIFS($AF$16:$AF$317,$C$16:$C$317,$AS27)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76">
        <v>34</v>
      </c>
      <c r="B28" s="577"/>
      <c r="C28" s="90"/>
      <c r="D28" s="578" t="s">
        <v>9</v>
      </c>
      <c r="E28" s="578"/>
      <c r="F28" s="578"/>
      <c r="G28" s="579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71300</v>
      </c>
      <c r="AU28" s="194">
        <f>SUMIFS($T$16:$T$317,$C$16:$C$317,$AS28)</f>
        <v>8907</v>
      </c>
      <c r="AV28" s="194">
        <f>SUMIFS($AF$16:$AF$317,$C$16:$C$317,$AS28)</f>
        <v>80207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80" t="s">
        <v>80</v>
      </c>
      <c r="E29" s="580"/>
      <c r="F29" s="580"/>
      <c r="G29" s="581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80" t="s">
        <v>10</v>
      </c>
      <c r="E30" s="580"/>
      <c r="F30" s="580"/>
      <c r="G30" s="581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76">
        <v>35</v>
      </c>
      <c r="B31" s="577"/>
      <c r="C31" s="90"/>
      <c r="D31" s="578" t="s">
        <v>9</v>
      </c>
      <c r="E31" s="578"/>
      <c r="F31" s="578"/>
      <c r="G31" s="579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5200</v>
      </c>
      <c r="AU31" s="194">
        <f>SUMIFS($T$16:$T$317,$C$16:$C$317,$AS31)</f>
        <v>6000</v>
      </c>
      <c r="AV31" s="194">
        <f>SUMIFS($AF$16:$AF$317,$C$16:$C$317,$AS31)</f>
        <v>11200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80" t="s">
        <v>292</v>
      </c>
      <c r="E32" s="580"/>
      <c r="F32" s="580"/>
      <c r="G32" s="581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76">
        <v>36</v>
      </c>
      <c r="B33" s="577"/>
      <c r="C33" s="90"/>
      <c r="D33" s="578" t="s">
        <v>269</v>
      </c>
      <c r="E33" s="578"/>
      <c r="F33" s="578"/>
      <c r="G33" s="579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80" t="s">
        <v>193</v>
      </c>
      <c r="E34" s="580"/>
      <c r="F34" s="580"/>
      <c r="G34" s="581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6" t="s">
        <v>17</v>
      </c>
      <c r="E35" s="586"/>
      <c r="F35" s="586"/>
      <c r="G35" s="587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76">
        <v>42</v>
      </c>
      <c r="B36" s="577"/>
      <c r="C36" s="484"/>
      <c r="D36" s="578" t="s">
        <v>45</v>
      </c>
      <c r="E36" s="578"/>
      <c r="F36" s="578"/>
      <c r="G36" s="579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80" t="s">
        <v>71</v>
      </c>
      <c r="E37" s="580"/>
      <c r="F37" s="580"/>
      <c r="G37" s="581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80" t="s">
        <v>11</v>
      </c>
      <c r="E38" s="580"/>
      <c r="F38" s="580"/>
      <c r="G38" s="581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80" t="s">
        <v>89</v>
      </c>
      <c r="E39" s="580"/>
      <c r="F39" s="580"/>
      <c r="G39" s="581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80" t="s">
        <v>46</v>
      </c>
      <c r="E40" s="580"/>
      <c r="F40" s="580"/>
      <c r="G40" s="581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80" t="s">
        <v>85</v>
      </c>
      <c r="E41" s="580"/>
      <c r="F41" s="580"/>
      <c r="G41" s="581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48900</v>
      </c>
      <c r="AU41" s="194">
        <f>SUMIFS($T$16:$T$317,$C$16:$C$317,$AS41)</f>
        <v>4739</v>
      </c>
      <c r="AV41" s="194">
        <f>SUMIFS($AF$16:$AF$317,$C$16:$C$317,$AS41)</f>
        <v>53639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3">
        <v>45</v>
      </c>
      <c r="B42" s="554"/>
      <c r="C42" s="482"/>
      <c r="D42" s="551" t="s">
        <v>86</v>
      </c>
      <c r="E42" s="551"/>
      <c r="F42" s="551"/>
      <c r="G42" s="552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80" t="s">
        <v>87</v>
      </c>
      <c r="E43" s="580"/>
      <c r="F43" s="580"/>
      <c r="G43" s="581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59400</v>
      </c>
      <c r="AU43" s="194">
        <f>SUMIFS($T$16:$T$317,$C$16:$C$317,$AS43)</f>
        <v>0</v>
      </c>
      <c r="AV43" s="194">
        <f>SUMIFS($AF$16:$AF$317,$C$16:$C$317,$AS43)</f>
        <v>59400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80" t="s">
        <v>91</v>
      </c>
      <c r="E44" s="580"/>
      <c r="F44" s="580"/>
      <c r="G44" s="581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2" t="s">
        <v>121</v>
      </c>
      <c r="B46" s="583"/>
      <c r="C46" s="583"/>
      <c r="D46" s="584" t="s">
        <v>145</v>
      </c>
      <c r="E46" s="584"/>
      <c r="F46" s="584"/>
      <c r="G46" s="585"/>
      <c r="H46" s="83">
        <f>SUM(I46:S46)</f>
        <v>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78" t="s">
        <v>16</v>
      </c>
      <c r="E47" s="578"/>
      <c r="F47" s="578"/>
      <c r="G47" s="579"/>
      <c r="H47" s="75">
        <f t="shared" ref="H47:H68" si="247">SUM(I47:S47)</f>
        <v>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3427500</v>
      </c>
      <c r="AU47" s="388">
        <f>SUMIFS($T$16:$T$251,$C$16:$C$251,$AS47)</f>
        <v>-2875</v>
      </c>
      <c r="AV47" s="388">
        <f>SUMIFS($AF$16:$AF$251,$C$16:$C$251,$AS47)</f>
        <v>3424625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76">
        <v>31</v>
      </c>
      <c r="B48" s="577"/>
      <c r="C48" s="90"/>
      <c r="D48" s="578" t="s">
        <v>0</v>
      </c>
      <c r="E48" s="578"/>
      <c r="F48" s="578"/>
      <c r="G48" s="579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114750</v>
      </c>
      <c r="AU48" s="388">
        <f>SUMIFS($T$16:$T$251,$C$16:$C$251,$AS48)</f>
        <v>1000</v>
      </c>
      <c r="AV48" s="388">
        <f>SUMIFS($AF$16:$AF$251,$C$16:$C$251,$AS48)</f>
        <v>115750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80" t="s">
        <v>1</v>
      </c>
      <c r="E49" s="580"/>
      <c r="F49" s="580"/>
      <c r="G49" s="580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565488</v>
      </c>
      <c r="AU49" s="388">
        <f>SUMIFS($T$16:$T$251,$C$16:$C$251,$AS49)</f>
        <v>-475</v>
      </c>
      <c r="AV49" s="388">
        <f>SUMIFS($AF$16:$AF$251,$C$16:$C$251,$AS49)</f>
        <v>565013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80" t="s">
        <v>2</v>
      </c>
      <c r="E50" s="580"/>
      <c r="F50" s="580"/>
      <c r="G50" s="581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80" t="s">
        <v>3</v>
      </c>
      <c r="E51" s="580"/>
      <c r="F51" s="580"/>
      <c r="G51" s="580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257840</v>
      </c>
      <c r="AU51" s="388">
        <f>SUMIFS($T$16:$T$251,$C$16:$C$251,$AS51)</f>
        <v>-3118</v>
      </c>
      <c r="AV51" s="388">
        <f>SUMIFS($AF$16:$AF$251,$C$16:$C$251,$AS51)</f>
        <v>255666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76">
        <v>32</v>
      </c>
      <c r="B52" s="577"/>
      <c r="C52" s="90"/>
      <c r="D52" s="578" t="s">
        <v>4</v>
      </c>
      <c r="E52" s="578"/>
      <c r="F52" s="578"/>
      <c r="G52" s="579"/>
      <c r="H52" s="75">
        <f t="shared" si="247"/>
        <v>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304300</v>
      </c>
      <c r="AU52" s="388">
        <f>SUMIFS($T$16:$T$251,$C$16:$C$251,$AS52)</f>
        <v>21735</v>
      </c>
      <c r="AV52" s="388">
        <f>SUMIFS($AF$16:$AF$251,$C$16:$C$251,$AS52)</f>
        <v>325091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80" t="s">
        <v>5</v>
      </c>
      <c r="E53" s="580"/>
      <c r="F53" s="580"/>
      <c r="G53" s="580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207900</v>
      </c>
      <c r="AU53" s="388">
        <f>SUMIFS($T$16:$T$251,$C$16:$C$251,$AS53)</f>
        <v>-11235</v>
      </c>
      <c r="AV53" s="388">
        <f>SUMIFS($AF$16:$AF$251,$C$16:$C$251,$AS53)</f>
        <v>196665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80" t="s">
        <v>6</v>
      </c>
      <c r="E54" s="580"/>
      <c r="F54" s="580"/>
      <c r="G54" s="580"/>
      <c r="H54" s="76">
        <f t="shared" si="247"/>
        <v>0</v>
      </c>
      <c r="I54" s="80"/>
      <c r="J54" s="94"/>
      <c r="K54" s="82"/>
      <c r="L54" s="302"/>
      <c r="M54" s="118"/>
      <c r="N54" s="81"/>
      <c r="O54" s="81"/>
      <c r="P54" s="81"/>
      <c r="Q54" s="81"/>
      <c r="R54" s="81"/>
      <c r="S54" s="82"/>
      <c r="T54" s="28">
        <f t="shared" si="249"/>
        <v>0</v>
      </c>
      <c r="U54" s="80"/>
      <c r="V54" s="94"/>
      <c r="W54" s="82"/>
      <c r="X54" s="302"/>
      <c r="Y54" s="118"/>
      <c r="Z54" s="81"/>
      <c r="AA54" s="81"/>
      <c r="AB54" s="81"/>
      <c r="AC54" s="81"/>
      <c r="AD54" s="81"/>
      <c r="AE54" s="82"/>
      <c r="AF54" s="109">
        <f t="shared" si="260"/>
        <v>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0</v>
      </c>
      <c r="AV54" s="388">
        <f>SUMIFS($AF$16:$AF$251,$C$16:$C$251,$AS54)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80" t="s">
        <v>7</v>
      </c>
      <c r="E55" s="580"/>
      <c r="F55" s="580"/>
      <c r="G55" s="580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71300</v>
      </c>
      <c r="AU55" s="388">
        <f>SUMIFS($T$16:$T$251,$C$16:$C$251,$AS55)</f>
        <v>8907</v>
      </c>
      <c r="AV55" s="388">
        <f>SUMIFS($AF$16:$AF$251,$C$16:$C$251,$AS55)</f>
        <v>80207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80" t="s">
        <v>8</v>
      </c>
      <c r="E56" s="580"/>
      <c r="F56" s="580"/>
      <c r="G56" s="581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76">
        <v>36</v>
      </c>
      <c r="B57" s="577"/>
      <c r="C57" s="90"/>
      <c r="D57" s="578" t="s">
        <v>269</v>
      </c>
      <c r="E57" s="578"/>
      <c r="F57" s="578"/>
      <c r="G57" s="579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80" t="s">
        <v>193</v>
      </c>
      <c r="E58" s="580"/>
      <c r="F58" s="580"/>
      <c r="G58" s="581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5200</v>
      </c>
      <c r="AU58" s="388">
        <f>SUMIFS($T$16:$T$251,$C$16:$C$251,$AS58)</f>
        <v>6000</v>
      </c>
      <c r="AV58" s="388">
        <f>SUMIFS($AF$16:$AF$251,$C$16:$C$251,$AS58)</f>
        <v>11200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6" t="s">
        <v>17</v>
      </c>
      <c r="E59" s="586"/>
      <c r="F59" s="586"/>
      <c r="G59" s="587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76">
        <v>42</v>
      </c>
      <c r="B60" s="577"/>
      <c r="C60" s="437"/>
      <c r="D60" s="578" t="s">
        <v>45</v>
      </c>
      <c r="E60" s="578"/>
      <c r="F60" s="578"/>
      <c r="G60" s="579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80" t="s">
        <v>71</v>
      </c>
      <c r="E61" s="580"/>
      <c r="F61" s="580"/>
      <c r="G61" s="580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80" t="s">
        <v>11</v>
      </c>
      <c r="E62" s="580"/>
      <c r="F62" s="580"/>
      <c r="G62" s="581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80" t="s">
        <v>89</v>
      </c>
      <c r="E63" s="580"/>
      <c r="F63" s="580"/>
      <c r="G63" s="581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80" t="s">
        <v>46</v>
      </c>
      <c r="E64" s="580"/>
      <c r="F64" s="580"/>
      <c r="G64" s="581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80" t="s">
        <v>85</v>
      </c>
      <c r="E65" s="580"/>
      <c r="F65" s="580"/>
      <c r="G65" s="581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48900</v>
      </c>
      <c r="AU65" s="388">
        <f>SUMIFS($T$16:$T$251,$C$16:$C$251,$AS65)</f>
        <v>4739</v>
      </c>
      <c r="AV65" s="388">
        <f>SUMIFS($AF$16:$AF$251,$C$16:$C$251,$AS65)</f>
        <v>53639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53">
        <v>45</v>
      </c>
      <c r="B66" s="554"/>
      <c r="C66" s="431"/>
      <c r="D66" s="551" t="s">
        <v>86</v>
      </c>
      <c r="E66" s="551"/>
      <c r="F66" s="551"/>
      <c r="G66" s="551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80" t="s">
        <v>87</v>
      </c>
      <c r="E67" s="580"/>
      <c r="F67" s="580"/>
      <c r="G67" s="580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59400</v>
      </c>
      <c r="AU67" s="388">
        <f>SUMIFS($T$16:$T$251,$C$16:$C$251,$AS67)</f>
        <v>0</v>
      </c>
      <c r="AV67" s="388">
        <f>SUMIFS($AF$16:$AF$251,$C$16:$C$251,$AS67)</f>
        <v>59400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80" t="s">
        <v>91</v>
      </c>
      <c r="E68" s="580"/>
      <c r="F68" s="580"/>
      <c r="G68" s="580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04" t="s">
        <v>149</v>
      </c>
      <c r="J69" s="604"/>
      <c r="K69" s="604"/>
      <c r="L69" s="604"/>
      <c r="M69" s="604"/>
      <c r="N69" s="604"/>
      <c r="O69" s="604"/>
      <c r="P69" s="604"/>
      <c r="Q69" s="604"/>
      <c r="R69" s="604"/>
      <c r="S69" s="604"/>
      <c r="U69" s="604" t="s">
        <v>149</v>
      </c>
      <c r="V69" s="604"/>
      <c r="W69" s="604"/>
      <c r="X69" s="604"/>
      <c r="Y69" s="604"/>
      <c r="Z69" s="604"/>
      <c r="AA69" s="604"/>
      <c r="AB69" s="604"/>
      <c r="AC69" s="604"/>
      <c r="AD69" s="604"/>
      <c r="AE69" s="604"/>
      <c r="AF69" s="276"/>
      <c r="AG69" s="604" t="s">
        <v>149</v>
      </c>
      <c r="AH69" s="604"/>
      <c r="AI69" s="604"/>
      <c r="AJ69" s="604"/>
      <c r="AK69" s="604"/>
      <c r="AL69" s="604"/>
      <c r="AM69" s="604"/>
      <c r="AN69" s="604"/>
      <c r="AO69" s="604"/>
      <c r="AP69" s="604"/>
      <c r="AQ69" s="604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0</v>
      </c>
      <c r="AU70" s="388">
        <f>SUMIFS($T$16:$T$251,$C$16:$C$251,$AS70)</f>
        <v>0</v>
      </c>
      <c r="AV70" s="388">
        <f>SUMIFS($AF$16:$AF$251,$C$16:$C$251,$AS70)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2" t="s">
        <v>152</v>
      </c>
      <c r="B71" s="583"/>
      <c r="C71" s="583"/>
      <c r="D71" s="584" t="s">
        <v>151</v>
      </c>
      <c r="E71" s="584"/>
      <c r="F71" s="584"/>
      <c r="G71" s="585"/>
      <c r="H71" s="83">
        <f>SUM(I71:S71)</f>
        <v>80328</v>
      </c>
      <c r="I71" s="84">
        <f>I72</f>
        <v>0</v>
      </c>
      <c r="J71" s="285">
        <f t="shared" ref="J71:S71" si="362">J72</f>
        <v>0</v>
      </c>
      <c r="K71" s="86">
        <f t="shared" si="362"/>
        <v>80328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80328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80328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78" t="s">
        <v>16</v>
      </c>
      <c r="E72" s="578"/>
      <c r="F72" s="578"/>
      <c r="G72" s="579"/>
      <c r="H72" s="75">
        <f t="shared" ref="H72:H79" si="365">SUM(I72:S72)</f>
        <v>80328</v>
      </c>
      <c r="I72" s="77">
        <f>I73+I77</f>
        <v>0</v>
      </c>
      <c r="J72" s="61">
        <f t="shared" ref="J72:S72" si="366">J73+J77</f>
        <v>0</v>
      </c>
      <c r="K72" s="79">
        <f t="shared" si="366"/>
        <v>80328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80328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80328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76">
        <v>31</v>
      </c>
      <c r="B73" s="577"/>
      <c r="C73" s="90"/>
      <c r="D73" s="578" t="s">
        <v>0</v>
      </c>
      <c r="E73" s="578"/>
      <c r="F73" s="578"/>
      <c r="G73" s="579"/>
      <c r="H73" s="75">
        <f t="shared" si="365"/>
        <v>71988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71988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71988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71988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266101</v>
      </c>
      <c r="AV73" s="444">
        <f>SUMIFS($AF$16:$AF$251,$C$16:$C$251,$AS73)</f>
        <v>266101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80" t="s">
        <v>1</v>
      </c>
      <c r="E74" s="580"/>
      <c r="F74" s="580"/>
      <c r="G74" s="580"/>
      <c r="H74" s="76">
        <f t="shared" si="365"/>
        <v>57500</v>
      </c>
      <c r="I74" s="80"/>
      <c r="J74" s="94"/>
      <c r="K74" s="82">
        <v>57500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57500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57500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80" t="s">
        <v>2</v>
      </c>
      <c r="E75" s="580"/>
      <c r="F75" s="580"/>
      <c r="G75" s="581"/>
      <c r="H75" s="76">
        <f t="shared" si="365"/>
        <v>5000</v>
      </c>
      <c r="I75" s="80"/>
      <c r="J75" s="94"/>
      <c r="K75" s="82">
        <v>5000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5000</v>
      </c>
      <c r="AG75" s="29">
        <f t="shared" si="380"/>
        <v>0</v>
      </c>
      <c r="AH75" s="92">
        <f t="shared" si="381"/>
        <v>0</v>
      </c>
      <c r="AI75" s="31">
        <f t="shared" si="382"/>
        <v>5000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5062578</v>
      </c>
      <c r="AU75" s="447">
        <f>SUM(AU47:AU74)</f>
        <v>290779</v>
      </c>
      <c r="AV75" s="447">
        <f>SUM(AV47:AV74)</f>
        <v>5353357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80" t="s">
        <v>3</v>
      </c>
      <c r="E76" s="580"/>
      <c r="F76" s="580"/>
      <c r="G76" s="580"/>
      <c r="H76" s="76">
        <f t="shared" si="365"/>
        <v>9488</v>
      </c>
      <c r="I76" s="80"/>
      <c r="J76" s="94"/>
      <c r="K76" s="82">
        <v>9488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9488</v>
      </c>
      <c r="AG76" s="29">
        <f t="shared" si="380"/>
        <v>0</v>
      </c>
      <c r="AH76" s="92">
        <f t="shared" si="381"/>
        <v>0</v>
      </c>
      <c r="AI76" s="31">
        <f t="shared" si="382"/>
        <v>9488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76">
        <v>32</v>
      </c>
      <c r="B77" s="577"/>
      <c r="C77" s="90"/>
      <c r="D77" s="578" t="s">
        <v>4</v>
      </c>
      <c r="E77" s="578"/>
      <c r="F77" s="578"/>
      <c r="G77" s="579"/>
      <c r="H77" s="75">
        <f t="shared" si="365"/>
        <v>8340</v>
      </c>
      <c r="I77" s="77">
        <f>SUM(I78:I81)</f>
        <v>0</v>
      </c>
      <c r="J77" s="61">
        <f>SUM(J78:J81)</f>
        <v>0</v>
      </c>
      <c r="K77" s="79">
        <f t="shared" ref="K77:S77" si="391">SUM(K78:K81)</f>
        <v>8340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8340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8340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80" t="s">
        <v>5</v>
      </c>
      <c r="E78" s="580"/>
      <c r="F78" s="580"/>
      <c r="G78" s="580"/>
      <c r="H78" s="76">
        <f t="shared" si="365"/>
        <v>8340</v>
      </c>
      <c r="I78" s="80"/>
      <c r="J78" s="94"/>
      <c r="K78" s="82">
        <v>8340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8340</v>
      </c>
      <c r="AG78" s="29">
        <f t="shared" ref="AG78:AG80" si="397">I78+U78</f>
        <v>0</v>
      </c>
      <c r="AH78" s="92">
        <f t="shared" ref="AH78:AH81" si="398">J78+V78</f>
        <v>0</v>
      </c>
      <c r="AI78" s="31">
        <f t="shared" ref="AI78:AI81" si="399">K78+W78</f>
        <v>8340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80" t="s">
        <v>6</v>
      </c>
      <c r="E79" s="580"/>
      <c r="F79" s="580"/>
      <c r="G79" s="580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80" t="s">
        <v>7</v>
      </c>
      <c r="E80" s="580"/>
      <c r="F80" s="580"/>
      <c r="G80" s="580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80" t="s">
        <v>8</v>
      </c>
      <c r="E81" s="580"/>
      <c r="F81" s="580"/>
      <c r="G81" s="581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0</v>
      </c>
      <c r="AU82" s="388">
        <f>SUMIFS($T$16:$T$251,$C$16:$C$251,$AS82)</f>
        <v>0</v>
      </c>
      <c r="AV82" s="388">
        <f>SUMIFS($AF$16:$AF$251,$C$16:$C$251,$AS82)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2" t="s">
        <v>293</v>
      </c>
      <c r="B83" s="583"/>
      <c r="C83" s="583"/>
      <c r="D83" s="584" t="s">
        <v>294</v>
      </c>
      <c r="E83" s="584"/>
      <c r="F83" s="584"/>
      <c r="G83" s="585"/>
      <c r="H83" s="83">
        <f>SUM(I83:S83)</f>
        <v>90000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90000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14254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14254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104254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104254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78" t="s">
        <v>16</v>
      </c>
      <c r="E84" s="578"/>
      <c r="F84" s="578"/>
      <c r="G84" s="579"/>
      <c r="H84" s="75">
        <f t="shared" ref="H84:H91" si="414">SUM(I84:S84)</f>
        <v>90000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90000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14254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14254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104254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104254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76">
        <v>31</v>
      </c>
      <c r="B85" s="577"/>
      <c r="C85" s="90"/>
      <c r="D85" s="578" t="s">
        <v>0</v>
      </c>
      <c r="E85" s="578"/>
      <c r="F85" s="578"/>
      <c r="G85" s="579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80" t="s">
        <v>1</v>
      </c>
      <c r="E86" s="580"/>
      <c r="F86" s="580"/>
      <c r="G86" s="580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80" t="s">
        <v>2</v>
      </c>
      <c r="E87" s="580"/>
      <c r="F87" s="580"/>
      <c r="G87" s="581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80" t="s">
        <v>3</v>
      </c>
      <c r="E88" s="580"/>
      <c r="F88" s="580"/>
      <c r="G88" s="580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76">
        <v>32</v>
      </c>
      <c r="B89" s="577"/>
      <c r="C89" s="90"/>
      <c r="D89" s="578" t="s">
        <v>4</v>
      </c>
      <c r="E89" s="578"/>
      <c r="F89" s="578"/>
      <c r="G89" s="579"/>
      <c r="H89" s="75">
        <f t="shared" si="414"/>
        <v>90000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90000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14254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14254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104254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104254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80" t="s">
        <v>5</v>
      </c>
      <c r="E90" s="580"/>
      <c r="F90" s="580"/>
      <c r="G90" s="580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80" t="s">
        <v>6</v>
      </c>
      <c r="E91" s="580"/>
      <c r="F91" s="580"/>
      <c r="G91" s="580"/>
      <c r="H91" s="76">
        <f t="shared" si="414"/>
        <v>90000</v>
      </c>
      <c r="I91" s="80"/>
      <c r="J91" s="94"/>
      <c r="K91" s="82"/>
      <c r="L91" s="302"/>
      <c r="M91" s="118"/>
      <c r="N91" s="81">
        <v>90000</v>
      </c>
      <c r="O91" s="81">
        <v>0</v>
      </c>
      <c r="P91" s="81">
        <v>0</v>
      </c>
      <c r="Q91" s="81">
        <v>0</v>
      </c>
      <c r="R91" s="81"/>
      <c r="S91" s="82"/>
      <c r="T91" s="28">
        <f t="shared" si="416"/>
        <v>14254</v>
      </c>
      <c r="U91" s="80"/>
      <c r="V91" s="94"/>
      <c r="W91" s="82"/>
      <c r="X91" s="302"/>
      <c r="Y91" s="118"/>
      <c r="Z91" s="81">
        <v>14254</v>
      </c>
      <c r="AA91" s="81"/>
      <c r="AB91" s="81"/>
      <c r="AC91" s="81"/>
      <c r="AD91" s="81"/>
      <c r="AE91" s="82"/>
      <c r="AF91" s="109">
        <f t="shared" si="418"/>
        <v>104254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104254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80" t="s">
        <v>7</v>
      </c>
      <c r="E92" s="580"/>
      <c r="F92" s="580"/>
      <c r="G92" s="580"/>
      <c r="H92" s="76">
        <f>SUM(I92:S92)</f>
        <v>0</v>
      </c>
      <c r="I92" s="80"/>
      <c r="J92" s="94"/>
      <c r="K92" s="82"/>
      <c r="L92" s="302"/>
      <c r="M92" s="118">
        <v>0</v>
      </c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80" t="s">
        <v>8</v>
      </c>
      <c r="E93" s="580"/>
      <c r="F93" s="580"/>
      <c r="G93" s="581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2" t="s">
        <v>295</v>
      </c>
      <c r="B95" s="583"/>
      <c r="C95" s="583"/>
      <c r="D95" s="584" t="s">
        <v>296</v>
      </c>
      <c r="E95" s="584"/>
      <c r="F95" s="584"/>
      <c r="G95" s="585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78" t="s">
        <v>16</v>
      </c>
      <c r="E96" s="578"/>
      <c r="F96" s="578"/>
      <c r="G96" s="579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76">
        <v>31</v>
      </c>
      <c r="B97" s="577"/>
      <c r="C97" s="90"/>
      <c r="D97" s="578" t="s">
        <v>0</v>
      </c>
      <c r="E97" s="578"/>
      <c r="F97" s="578"/>
      <c r="G97" s="579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80" t="s">
        <v>1</v>
      </c>
      <c r="E98" s="580"/>
      <c r="F98" s="580"/>
      <c r="G98" s="580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80" t="s">
        <v>2</v>
      </c>
      <c r="E99" s="580"/>
      <c r="F99" s="580"/>
      <c r="G99" s="581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80" t="s">
        <v>3</v>
      </c>
      <c r="E100" s="580"/>
      <c r="F100" s="580"/>
      <c r="G100" s="580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76">
        <v>32</v>
      </c>
      <c r="B101" s="577"/>
      <c r="C101" s="90"/>
      <c r="D101" s="578" t="s">
        <v>4</v>
      </c>
      <c r="E101" s="578"/>
      <c r="F101" s="578"/>
      <c r="G101" s="579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80" t="s">
        <v>5</v>
      </c>
      <c r="E102" s="580"/>
      <c r="F102" s="580"/>
      <c r="G102" s="580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80" t="s">
        <v>6</v>
      </c>
      <c r="E103" s="580"/>
      <c r="F103" s="580"/>
      <c r="G103" s="580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80" t="s">
        <v>7</v>
      </c>
      <c r="E104" s="580"/>
      <c r="F104" s="580"/>
      <c r="G104" s="580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80" t="s">
        <v>8</v>
      </c>
      <c r="E105" s="580"/>
      <c r="F105" s="580"/>
      <c r="G105" s="581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2" t="s">
        <v>297</v>
      </c>
      <c r="B107" s="583"/>
      <c r="C107" s="583"/>
      <c r="D107" s="584" t="s">
        <v>298</v>
      </c>
      <c r="E107" s="584"/>
      <c r="F107" s="584"/>
      <c r="G107" s="585"/>
      <c r="H107" s="83">
        <f>SUM(I107:S107)</f>
        <v>8000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7000</v>
      </c>
      <c r="P107" s="85">
        <f t="shared" si="449"/>
        <v>1000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105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105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8105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120">
        <f t="shared" si="451"/>
        <v>0</v>
      </c>
      <c r="AM107" s="85">
        <f t="shared" si="451"/>
        <v>7000</v>
      </c>
      <c r="AN107" s="85">
        <f t="shared" si="451"/>
        <v>1105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78" t="s">
        <v>16</v>
      </c>
      <c r="E108" s="578"/>
      <c r="F108" s="578"/>
      <c r="G108" s="579"/>
      <c r="H108" s="75">
        <f t="shared" ref="H108:H115" si="452">SUM(I108:S108)</f>
        <v>8000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7000</v>
      </c>
      <c r="P108" s="78">
        <f t="shared" si="453"/>
        <v>1000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105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105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7" si="456">SUM(AG108:AQ108)</f>
        <v>8105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79">
        <f t="shared" si="457"/>
        <v>0</v>
      </c>
      <c r="AK108" s="79">
        <f t="shared" si="457"/>
        <v>0</v>
      </c>
      <c r="AL108" s="79">
        <f t="shared" si="457"/>
        <v>0</v>
      </c>
      <c r="AM108" s="78">
        <f>AM109+AM113</f>
        <v>7000</v>
      </c>
      <c r="AN108" s="78">
        <f>AN109+AN113</f>
        <v>1105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76">
        <v>31</v>
      </c>
      <c r="B109" s="577"/>
      <c r="C109" s="90"/>
      <c r="D109" s="578" t="s">
        <v>0</v>
      </c>
      <c r="E109" s="578"/>
      <c r="F109" s="578"/>
      <c r="G109" s="579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80" t="s">
        <v>1</v>
      </c>
      <c r="E110" s="580"/>
      <c r="F110" s="580"/>
      <c r="G110" s="580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80" t="s">
        <v>2</v>
      </c>
      <c r="E111" s="580"/>
      <c r="F111" s="580"/>
      <c r="G111" s="581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80" t="s">
        <v>3</v>
      </c>
      <c r="E112" s="580"/>
      <c r="F112" s="580"/>
      <c r="G112" s="580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76">
        <v>32</v>
      </c>
      <c r="B113" s="577"/>
      <c r="C113" s="90"/>
      <c r="D113" s="578" t="s">
        <v>4</v>
      </c>
      <c r="E113" s="578"/>
      <c r="F113" s="578"/>
      <c r="G113" s="579"/>
      <c r="H113" s="75">
        <f t="shared" si="452"/>
        <v>8000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7000</v>
      </c>
      <c r="P113" s="78">
        <f t="shared" si="463"/>
        <v>1000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105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105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8105</v>
      </c>
      <c r="AG113" s="77">
        <f t="shared" ref="AG113:AM113" si="465">SUM(AG114:AG117)</f>
        <v>0</v>
      </c>
      <c r="AH113" s="61">
        <f t="shared" si="465"/>
        <v>0</v>
      </c>
      <c r="AI113" s="79">
        <f t="shared" si="465"/>
        <v>0</v>
      </c>
      <c r="AJ113" s="79">
        <f t="shared" si="465"/>
        <v>0</v>
      </c>
      <c r="AK113" s="79">
        <f t="shared" si="465"/>
        <v>0</v>
      </c>
      <c r="AL113" s="79">
        <f t="shared" si="465"/>
        <v>0</v>
      </c>
      <c r="AM113" s="79">
        <f t="shared" si="465"/>
        <v>7000</v>
      </c>
      <c r="AN113" s="78">
        <f>SUM(AN114:AN117)</f>
        <v>1105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80" t="s">
        <v>5</v>
      </c>
      <c r="E114" s="580"/>
      <c r="F114" s="580"/>
      <c r="G114" s="580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80" t="s">
        <v>6</v>
      </c>
      <c r="E115" s="580"/>
      <c r="F115" s="580"/>
      <c r="G115" s="580"/>
      <c r="H115" s="76">
        <f t="shared" si="452"/>
        <v>8000</v>
      </c>
      <c r="I115" s="80"/>
      <c r="J115" s="94"/>
      <c r="K115" s="82"/>
      <c r="L115" s="302"/>
      <c r="M115" s="118"/>
      <c r="N115" s="81"/>
      <c r="O115" s="81">
        <v>7000</v>
      </c>
      <c r="P115" s="81">
        <v>1000</v>
      </c>
      <c r="Q115" s="81"/>
      <c r="R115" s="81"/>
      <c r="S115" s="82"/>
      <c r="T115" s="28">
        <f t="shared" si="454"/>
        <v>105</v>
      </c>
      <c r="U115" s="80"/>
      <c r="V115" s="94"/>
      <c r="W115" s="82"/>
      <c r="X115" s="302"/>
      <c r="Y115" s="118"/>
      <c r="Z115" s="81" t="s">
        <v>313</v>
      </c>
      <c r="AA115" s="81"/>
      <c r="AB115" s="81">
        <v>105</v>
      </c>
      <c r="AC115" s="81"/>
      <c r="AD115" s="81"/>
      <c r="AE115" s="82"/>
      <c r="AF115" s="109">
        <f t="shared" si="456"/>
        <v>8105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326">
        <f t="shared" ref="AK115" si="467">M115+Y115</f>
        <v>0</v>
      </c>
      <c r="AL115" s="326">
        <v>0</v>
      </c>
      <c r="AM115" s="326">
        <f t="shared" ref="AM115" si="468">O115+AA115</f>
        <v>7000</v>
      </c>
      <c r="AN115" s="326">
        <f t="shared" ref="AN115" si="469">P115+AB115</f>
        <v>1105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80" t="s">
        <v>7</v>
      </c>
      <c r="E116" s="580"/>
      <c r="F116" s="580"/>
      <c r="G116" s="580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 t="shared" si="456"/>
        <v>0</v>
      </c>
      <c r="AG116" s="29">
        <f t="shared" ref="AG116:AG117" si="470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80" t="s">
        <v>8</v>
      </c>
      <c r="E117" s="580"/>
      <c r="F117" s="580"/>
      <c r="G117" s="581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 t="shared" si="456"/>
        <v>0</v>
      </c>
      <c r="AG117" s="29">
        <f t="shared" si="470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619" t="s">
        <v>122</v>
      </c>
      <c r="B120" s="620"/>
      <c r="C120" s="620"/>
      <c r="D120" s="617" t="s">
        <v>123</v>
      </c>
      <c r="E120" s="617"/>
      <c r="F120" s="617"/>
      <c r="G120" s="618"/>
      <c r="H120" s="97">
        <f>SUM(I120:S120)</f>
        <v>91400</v>
      </c>
      <c r="I120" s="98">
        <f>I121+I143+I155+I167+I176+I188+I196</f>
        <v>4400</v>
      </c>
      <c r="J120" s="98">
        <f t="shared" ref="J120:S120" si="471">J121+J143+J155+J167+J176+J188+J196</f>
        <v>0</v>
      </c>
      <c r="K120" s="98">
        <f t="shared" si="471"/>
        <v>0</v>
      </c>
      <c r="L120" s="98">
        <f t="shared" si="471"/>
        <v>0</v>
      </c>
      <c r="M120" s="98">
        <f t="shared" si="471"/>
        <v>30700</v>
      </c>
      <c r="N120" s="98">
        <f t="shared" si="471"/>
        <v>0</v>
      </c>
      <c r="O120" s="98">
        <f t="shared" si="471"/>
        <v>0</v>
      </c>
      <c r="P120" s="98">
        <f t="shared" si="471"/>
        <v>55000</v>
      </c>
      <c r="Q120" s="98">
        <f t="shared" si="471"/>
        <v>1300</v>
      </c>
      <c r="R120" s="98">
        <f t="shared" si="471"/>
        <v>0</v>
      </c>
      <c r="S120" s="98">
        <f t="shared" si="471"/>
        <v>0</v>
      </c>
      <c r="T120" s="246">
        <f>SUM(U120:AE120)</f>
        <v>52919</v>
      </c>
      <c r="U120" s="98">
        <f>U121+U143+U155+U167+U176+U188+U196</f>
        <v>0</v>
      </c>
      <c r="V120" s="98">
        <f t="shared" ref="V120:AE120" si="472">V121+V143+V155+V167+V176+V188+V196</f>
        <v>0</v>
      </c>
      <c r="W120" s="98">
        <f t="shared" si="472"/>
        <v>-5468</v>
      </c>
      <c r="X120" s="98">
        <f t="shared" si="472"/>
        <v>0</v>
      </c>
      <c r="Y120" s="98">
        <f t="shared" si="472"/>
        <v>36272</v>
      </c>
      <c r="Z120" s="98">
        <f t="shared" si="472"/>
        <v>117</v>
      </c>
      <c r="AA120" s="98">
        <f t="shared" si="472"/>
        <v>0</v>
      </c>
      <c r="AB120" s="98">
        <f t="shared" si="472"/>
        <v>15683</v>
      </c>
      <c r="AC120" s="98">
        <f t="shared" si="472"/>
        <v>6315</v>
      </c>
      <c r="AD120" s="98">
        <f t="shared" si="472"/>
        <v>0</v>
      </c>
      <c r="AE120" s="98">
        <f t="shared" si="472"/>
        <v>0</v>
      </c>
      <c r="AF120" s="260">
        <f>SUM(AG120:AQ120)</f>
        <v>144319</v>
      </c>
      <c r="AG120" s="462">
        <f>AG121+AG143+AG155+AG167+AG176+AG188+AG196</f>
        <v>4400</v>
      </c>
      <c r="AH120" s="462">
        <f t="shared" ref="AH120:AQ120" si="473">AH121+AH143+AH155+AH167+AH176+AH188+AH196</f>
        <v>0</v>
      </c>
      <c r="AI120" s="462">
        <f t="shared" si="473"/>
        <v>-5468</v>
      </c>
      <c r="AJ120" s="462">
        <f t="shared" si="473"/>
        <v>0</v>
      </c>
      <c r="AK120" s="462">
        <f t="shared" si="473"/>
        <v>66972</v>
      </c>
      <c r="AL120" s="462">
        <f t="shared" si="473"/>
        <v>117</v>
      </c>
      <c r="AM120" s="462">
        <f t="shared" si="473"/>
        <v>0</v>
      </c>
      <c r="AN120" s="462">
        <f t="shared" si="473"/>
        <v>70683</v>
      </c>
      <c r="AO120" s="462">
        <f t="shared" si="473"/>
        <v>7615</v>
      </c>
      <c r="AP120" s="462">
        <f t="shared" si="473"/>
        <v>0</v>
      </c>
      <c r="AQ120" s="462">
        <f t="shared" si="473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2" t="s">
        <v>305</v>
      </c>
      <c r="B121" s="583"/>
      <c r="C121" s="583"/>
      <c r="D121" s="584" t="s">
        <v>129</v>
      </c>
      <c r="E121" s="584"/>
      <c r="F121" s="584"/>
      <c r="G121" s="585"/>
      <c r="H121" s="83">
        <f>SUM(I121:S121)</f>
        <v>91400</v>
      </c>
      <c r="I121" s="84">
        <f t="shared" ref="I121:S121" si="474">I122+I133</f>
        <v>4400</v>
      </c>
      <c r="J121" s="285">
        <f t="shared" ref="J121" si="475">J122+J133</f>
        <v>0</v>
      </c>
      <c r="K121" s="86">
        <f t="shared" si="474"/>
        <v>0</v>
      </c>
      <c r="L121" s="300">
        <f t="shared" si="474"/>
        <v>0</v>
      </c>
      <c r="M121" s="120">
        <f t="shared" si="474"/>
        <v>30700</v>
      </c>
      <c r="N121" s="85">
        <f t="shared" si="474"/>
        <v>0</v>
      </c>
      <c r="O121" s="85">
        <f t="shared" ref="O121" si="476">O122+O133</f>
        <v>0</v>
      </c>
      <c r="P121" s="85">
        <f t="shared" si="474"/>
        <v>55000</v>
      </c>
      <c r="Q121" s="85">
        <f t="shared" si="474"/>
        <v>1300</v>
      </c>
      <c r="R121" s="85">
        <f t="shared" si="474"/>
        <v>0</v>
      </c>
      <c r="S121" s="86">
        <f t="shared" si="474"/>
        <v>0</v>
      </c>
      <c r="T121" s="245">
        <f>SUM(U121:AE121)</f>
        <v>58387</v>
      </c>
      <c r="U121" s="84">
        <f t="shared" ref="U121:AE121" si="477">U122+U133</f>
        <v>0</v>
      </c>
      <c r="V121" s="285">
        <f t="shared" ref="V121" si="478">V122+V133</f>
        <v>0</v>
      </c>
      <c r="W121" s="86">
        <f t="shared" si="477"/>
        <v>0</v>
      </c>
      <c r="X121" s="300">
        <f t="shared" si="477"/>
        <v>0</v>
      </c>
      <c r="Y121" s="120">
        <f t="shared" si="477"/>
        <v>36272</v>
      </c>
      <c r="Z121" s="85">
        <f t="shared" si="477"/>
        <v>117</v>
      </c>
      <c r="AA121" s="85">
        <f t="shared" ref="AA121" si="479">AA122+AA133</f>
        <v>0</v>
      </c>
      <c r="AB121" s="85">
        <f t="shared" si="477"/>
        <v>15683</v>
      </c>
      <c r="AC121" s="85">
        <f t="shared" si="477"/>
        <v>6315</v>
      </c>
      <c r="AD121" s="85">
        <f t="shared" si="477"/>
        <v>0</v>
      </c>
      <c r="AE121" s="86">
        <f t="shared" si="477"/>
        <v>0</v>
      </c>
      <c r="AF121" s="261">
        <f>SUM(AG121:AQ121)</f>
        <v>149787</v>
      </c>
      <c r="AG121" s="468">
        <f t="shared" ref="AG121:AQ121" si="480">AG122+AG133</f>
        <v>4400</v>
      </c>
      <c r="AH121" s="469">
        <f t="shared" ref="AH121" si="481">AH122+AH133</f>
        <v>0</v>
      </c>
      <c r="AI121" s="470">
        <f t="shared" si="480"/>
        <v>0</v>
      </c>
      <c r="AJ121" s="471">
        <f t="shared" si="480"/>
        <v>0</v>
      </c>
      <c r="AK121" s="472">
        <f t="shared" si="480"/>
        <v>66972</v>
      </c>
      <c r="AL121" s="473">
        <f t="shared" si="480"/>
        <v>117</v>
      </c>
      <c r="AM121" s="473">
        <f t="shared" ref="AM121" si="482">AM122+AM133</f>
        <v>0</v>
      </c>
      <c r="AN121" s="473">
        <f t="shared" si="480"/>
        <v>70683</v>
      </c>
      <c r="AO121" s="473">
        <f t="shared" si="480"/>
        <v>7615</v>
      </c>
      <c r="AP121" s="473">
        <f t="shared" si="480"/>
        <v>0</v>
      </c>
      <c r="AQ121" s="470">
        <f t="shared" si="480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78" t="s">
        <v>16</v>
      </c>
      <c r="E122" s="578"/>
      <c r="F122" s="578"/>
      <c r="G122" s="579"/>
      <c r="H122" s="75">
        <f t="shared" ref="H122:H125" si="483">SUM(I122:S122)</f>
        <v>18300</v>
      </c>
      <c r="I122" s="77">
        <f>I123+I131+I129</f>
        <v>0</v>
      </c>
      <c r="J122" s="77">
        <f t="shared" ref="J122:S122" si="484">J123+J131+J129</f>
        <v>0</v>
      </c>
      <c r="K122" s="77">
        <f t="shared" si="484"/>
        <v>0</v>
      </c>
      <c r="L122" s="77">
        <f t="shared" si="484"/>
        <v>0</v>
      </c>
      <c r="M122" s="77">
        <f t="shared" si="484"/>
        <v>17000</v>
      </c>
      <c r="N122" s="77">
        <f t="shared" si="484"/>
        <v>0</v>
      </c>
      <c r="O122" s="77">
        <f t="shared" si="484"/>
        <v>0</v>
      </c>
      <c r="P122" s="77">
        <f t="shared" si="484"/>
        <v>0</v>
      </c>
      <c r="Q122" s="77">
        <f t="shared" si="484"/>
        <v>1300</v>
      </c>
      <c r="R122" s="77">
        <f t="shared" si="484"/>
        <v>0</v>
      </c>
      <c r="S122" s="77">
        <f t="shared" si="484"/>
        <v>0</v>
      </c>
      <c r="T122" s="237">
        <f t="shared" ref="T122:T125" si="485">SUM(U122:AE122)</f>
        <v>33648</v>
      </c>
      <c r="U122" s="77">
        <f>U123+U131+U129</f>
        <v>0</v>
      </c>
      <c r="V122" s="77">
        <f t="shared" ref="V122:AE122" si="486">V123+V131+V129</f>
        <v>0</v>
      </c>
      <c r="W122" s="77">
        <f t="shared" si="486"/>
        <v>0</v>
      </c>
      <c r="X122" s="77">
        <f t="shared" si="486"/>
        <v>0</v>
      </c>
      <c r="Y122" s="77">
        <f t="shared" si="486"/>
        <v>26272</v>
      </c>
      <c r="Z122" s="77">
        <f t="shared" si="486"/>
        <v>117</v>
      </c>
      <c r="AA122" s="77">
        <f t="shared" si="486"/>
        <v>0</v>
      </c>
      <c r="AB122" s="77">
        <f t="shared" si="486"/>
        <v>944</v>
      </c>
      <c r="AC122" s="77">
        <f t="shared" si="486"/>
        <v>6315</v>
      </c>
      <c r="AD122" s="77">
        <f t="shared" si="486"/>
        <v>0</v>
      </c>
      <c r="AE122" s="77">
        <f t="shared" si="486"/>
        <v>0</v>
      </c>
      <c r="AF122" s="262">
        <f t="shared" ref="AF122:AF125" si="487">SUM(AG122:AQ122)</f>
        <v>51948</v>
      </c>
      <c r="AG122" s="315">
        <f>AG123+AG131+AG129</f>
        <v>0</v>
      </c>
      <c r="AH122" s="315">
        <f t="shared" ref="AH122:AQ122" si="488">AH123+AH131+AH129</f>
        <v>0</v>
      </c>
      <c r="AI122" s="315">
        <f t="shared" si="488"/>
        <v>0</v>
      </c>
      <c r="AJ122" s="315">
        <f t="shared" si="488"/>
        <v>0</v>
      </c>
      <c r="AK122" s="315">
        <f t="shared" si="488"/>
        <v>43272</v>
      </c>
      <c r="AL122" s="315">
        <f t="shared" si="488"/>
        <v>117</v>
      </c>
      <c r="AM122" s="315">
        <f t="shared" si="488"/>
        <v>0</v>
      </c>
      <c r="AN122" s="315">
        <f t="shared" si="488"/>
        <v>944</v>
      </c>
      <c r="AO122" s="315">
        <f t="shared" si="488"/>
        <v>7615</v>
      </c>
      <c r="AP122" s="315">
        <f t="shared" si="488"/>
        <v>0</v>
      </c>
      <c r="AQ122" s="315">
        <f t="shared" si="488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76">
        <v>32</v>
      </c>
      <c r="B123" s="577"/>
      <c r="C123" s="90"/>
      <c r="D123" s="578" t="s">
        <v>4</v>
      </c>
      <c r="E123" s="578"/>
      <c r="F123" s="578"/>
      <c r="G123" s="579"/>
      <c r="H123" s="75">
        <f t="shared" si="483"/>
        <v>18300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9">SUM(L124:L128)</f>
        <v>0</v>
      </c>
      <c r="M123" s="95">
        <f t="shared" si="489"/>
        <v>17000</v>
      </c>
      <c r="N123" s="78">
        <f t="shared" si="489"/>
        <v>0</v>
      </c>
      <c r="O123" s="78">
        <f t="shared" ref="O123" si="490">SUM(O124:O128)</f>
        <v>0</v>
      </c>
      <c r="P123" s="78">
        <f t="shared" si="489"/>
        <v>0</v>
      </c>
      <c r="Q123" s="78">
        <f t="shared" si="489"/>
        <v>1300</v>
      </c>
      <c r="R123" s="78">
        <f t="shared" si="489"/>
        <v>0</v>
      </c>
      <c r="S123" s="79">
        <f t="shared" si="489"/>
        <v>0</v>
      </c>
      <c r="T123" s="237">
        <f t="shared" si="485"/>
        <v>33648</v>
      </c>
      <c r="U123" s="77">
        <f>SUM(U124:U128)</f>
        <v>0</v>
      </c>
      <c r="V123" s="61">
        <f>SUM(V124:V128)</f>
        <v>0</v>
      </c>
      <c r="W123" s="79">
        <f t="shared" ref="W123:AE123" si="491">SUM(W124:W128)</f>
        <v>0</v>
      </c>
      <c r="X123" s="301">
        <f t="shared" si="491"/>
        <v>0</v>
      </c>
      <c r="Y123" s="95">
        <f t="shared" si="491"/>
        <v>26272</v>
      </c>
      <c r="Z123" s="78">
        <f t="shared" si="491"/>
        <v>117</v>
      </c>
      <c r="AA123" s="78">
        <f t="shared" ref="AA123" si="492">SUM(AA124:AA128)</f>
        <v>0</v>
      </c>
      <c r="AB123" s="78">
        <f t="shared" si="491"/>
        <v>944</v>
      </c>
      <c r="AC123" s="78">
        <f t="shared" si="491"/>
        <v>6315</v>
      </c>
      <c r="AD123" s="78">
        <f t="shared" si="491"/>
        <v>0</v>
      </c>
      <c r="AE123" s="79">
        <f t="shared" si="491"/>
        <v>0</v>
      </c>
      <c r="AF123" s="262">
        <f t="shared" si="487"/>
        <v>51948</v>
      </c>
      <c r="AG123" s="315">
        <f>SUM(AG124:AG128)</f>
        <v>0</v>
      </c>
      <c r="AH123" s="263">
        <f>SUM(AH124:AH128)</f>
        <v>0</v>
      </c>
      <c r="AI123" s="239">
        <f t="shared" ref="AI123:AP123" si="493">SUM(AI124:AI128)</f>
        <v>0</v>
      </c>
      <c r="AJ123" s="303">
        <f t="shared" si="493"/>
        <v>0</v>
      </c>
      <c r="AK123" s="240">
        <f t="shared" si="493"/>
        <v>43272</v>
      </c>
      <c r="AL123" s="241">
        <f t="shared" si="493"/>
        <v>117</v>
      </c>
      <c r="AM123" s="241">
        <f t="shared" ref="AM123" si="494">SUM(AM124:AM128)</f>
        <v>0</v>
      </c>
      <c r="AN123" s="241">
        <f t="shared" si="493"/>
        <v>944</v>
      </c>
      <c r="AO123" s="241">
        <f t="shared" si="493"/>
        <v>7615</v>
      </c>
      <c r="AP123" s="241">
        <f t="shared" si="493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80" t="s">
        <v>5</v>
      </c>
      <c r="E124" s="580"/>
      <c r="F124" s="580"/>
      <c r="G124" s="580"/>
      <c r="H124" s="76">
        <f t="shared" si="483"/>
        <v>0</v>
      </c>
      <c r="I124" s="80"/>
      <c r="J124" s="94"/>
      <c r="K124" s="82"/>
      <c r="L124" s="302"/>
      <c r="M124" s="118"/>
      <c r="N124" s="81"/>
      <c r="O124" s="81"/>
      <c r="P124" s="81"/>
      <c r="Q124" s="81"/>
      <c r="R124" s="81"/>
      <c r="S124" s="82"/>
      <c r="T124" s="28">
        <f t="shared" si="485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7"/>
        <v>944</v>
      </c>
      <c r="AG124" s="29">
        <f t="shared" ref="AG124:AG127" si="495">I124+U124</f>
        <v>0</v>
      </c>
      <c r="AH124" s="92">
        <f t="shared" ref="AH124:AH128" si="496">J124+V124</f>
        <v>0</v>
      </c>
      <c r="AI124" s="31">
        <f t="shared" ref="AI124:AI128" si="497">K124+W124</f>
        <v>0</v>
      </c>
      <c r="AJ124" s="326">
        <f t="shared" ref="AJ124:AJ128" si="498">L124+X124</f>
        <v>0</v>
      </c>
      <c r="AK124" s="290">
        <f t="shared" ref="AK124:AK128" si="499">M124+Y124</f>
        <v>0</v>
      </c>
      <c r="AL124" s="30">
        <f t="shared" ref="AL124:AM128" si="500">N124+Z124</f>
        <v>0</v>
      </c>
      <c r="AM124" s="30">
        <f t="shared" si="500"/>
        <v>0</v>
      </c>
      <c r="AN124" s="30">
        <v>944</v>
      </c>
      <c r="AO124" s="30">
        <f t="shared" ref="AO124:AO128" si="501">Q124+AC124</f>
        <v>0</v>
      </c>
      <c r="AP124" s="30">
        <f t="shared" ref="AP124:AP128" si="502">R124+AD124</f>
        <v>0</v>
      </c>
      <c r="AQ124" s="31">
        <f t="shared" ref="AQ124:AQ128" si="503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80" t="s">
        <v>6</v>
      </c>
      <c r="E125" s="580"/>
      <c r="F125" s="580"/>
      <c r="G125" s="580"/>
      <c r="H125" s="76">
        <f t="shared" si="483"/>
        <v>1300</v>
      </c>
      <c r="I125" s="80"/>
      <c r="J125" s="94"/>
      <c r="K125" s="82"/>
      <c r="L125" s="302"/>
      <c r="M125" s="118"/>
      <c r="N125" s="81"/>
      <c r="O125" s="81" t="s">
        <v>313</v>
      </c>
      <c r="P125" s="81" t="s">
        <v>313</v>
      </c>
      <c r="Q125" s="81">
        <v>1300</v>
      </c>
      <c r="R125" s="81"/>
      <c r="S125" s="82"/>
      <c r="T125" s="28">
        <f t="shared" si="485"/>
        <v>7376</v>
      </c>
      <c r="U125" s="80"/>
      <c r="V125" s="94"/>
      <c r="W125" s="82"/>
      <c r="X125" s="302"/>
      <c r="Y125" s="118"/>
      <c r="Z125" s="81">
        <v>117</v>
      </c>
      <c r="AA125" s="81"/>
      <c r="AB125" s="81">
        <v>944</v>
      </c>
      <c r="AC125" s="81">
        <v>6315</v>
      </c>
      <c r="AD125" s="81"/>
      <c r="AE125" s="82"/>
      <c r="AF125" s="109">
        <f t="shared" si="487"/>
        <v>7732</v>
      </c>
      <c r="AG125" s="29">
        <f t="shared" si="495"/>
        <v>0</v>
      </c>
      <c r="AH125" s="92">
        <f t="shared" si="496"/>
        <v>0</v>
      </c>
      <c r="AI125" s="31">
        <f t="shared" si="497"/>
        <v>0</v>
      </c>
      <c r="AJ125" s="326">
        <f t="shared" si="498"/>
        <v>0</v>
      </c>
      <c r="AK125" s="290">
        <f t="shared" si="499"/>
        <v>0</v>
      </c>
      <c r="AL125" s="290">
        <f t="shared" si="500"/>
        <v>117</v>
      </c>
      <c r="AM125" s="290">
        <v>0</v>
      </c>
      <c r="AN125" s="30">
        <v>0</v>
      </c>
      <c r="AO125" s="30">
        <f t="shared" si="501"/>
        <v>7615</v>
      </c>
      <c r="AP125" s="30">
        <f t="shared" si="502"/>
        <v>0</v>
      </c>
      <c r="AQ125" s="31">
        <f t="shared" si="503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80" t="s">
        <v>7</v>
      </c>
      <c r="E126" s="580"/>
      <c r="F126" s="580"/>
      <c r="G126" s="580"/>
      <c r="H126" s="76">
        <f>SUM(I126:S126)</f>
        <v>15000</v>
      </c>
      <c r="I126" s="80"/>
      <c r="J126" s="94"/>
      <c r="K126" s="82"/>
      <c r="L126" s="302"/>
      <c r="M126" s="118">
        <v>15000</v>
      </c>
      <c r="N126" s="81"/>
      <c r="O126" s="81"/>
      <c r="P126" s="81"/>
      <c r="Q126" s="81"/>
      <c r="R126" s="81"/>
      <c r="S126" s="82"/>
      <c r="T126" s="28">
        <f>SUM(U126:AE126)</f>
        <v>17365</v>
      </c>
      <c r="U126" s="80"/>
      <c r="V126" s="94"/>
      <c r="W126" s="82"/>
      <c r="X126" s="302"/>
      <c r="Y126" s="118">
        <v>17365</v>
      </c>
      <c r="Z126" s="81"/>
      <c r="AA126" s="81"/>
      <c r="AB126" s="81"/>
      <c r="AC126" s="81"/>
      <c r="AD126" s="81"/>
      <c r="AE126" s="82"/>
      <c r="AF126" s="109">
        <f>SUM(AG126:AQ126)</f>
        <v>32365</v>
      </c>
      <c r="AG126" s="29">
        <f t="shared" si="495"/>
        <v>0</v>
      </c>
      <c r="AH126" s="92">
        <f t="shared" si="496"/>
        <v>0</v>
      </c>
      <c r="AI126" s="31">
        <f t="shared" si="497"/>
        <v>0</v>
      </c>
      <c r="AJ126" s="326">
        <f t="shared" si="498"/>
        <v>0</v>
      </c>
      <c r="AK126" s="290">
        <f t="shared" si="499"/>
        <v>32365</v>
      </c>
      <c r="AL126" s="30">
        <f t="shared" si="500"/>
        <v>0</v>
      </c>
      <c r="AM126" s="30">
        <f t="shared" ref="AM126:AM128" si="504">O126+AA126</f>
        <v>0</v>
      </c>
      <c r="AN126" s="30">
        <f t="shared" ref="AN126:AN128" si="505">P126+AB126</f>
        <v>0</v>
      </c>
      <c r="AO126" s="30">
        <f t="shared" si="501"/>
        <v>0</v>
      </c>
      <c r="AP126" s="30">
        <f t="shared" si="502"/>
        <v>0</v>
      </c>
      <c r="AQ126" s="31">
        <f t="shared" si="503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80" t="s">
        <v>90</v>
      </c>
      <c r="E127" s="580"/>
      <c r="F127" s="580"/>
      <c r="G127" s="580"/>
      <c r="H127" s="76">
        <f t="shared" ref="H127" si="506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7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8">SUM(AG127:AQ127)</f>
        <v>0</v>
      </c>
      <c r="AG127" s="29">
        <f t="shared" si="495"/>
        <v>0</v>
      </c>
      <c r="AH127" s="92">
        <f t="shared" si="496"/>
        <v>0</v>
      </c>
      <c r="AI127" s="31">
        <f t="shared" si="497"/>
        <v>0</v>
      </c>
      <c r="AJ127" s="326">
        <f t="shared" si="498"/>
        <v>0</v>
      </c>
      <c r="AK127" s="290">
        <f t="shared" si="499"/>
        <v>0</v>
      </c>
      <c r="AL127" s="30">
        <f t="shared" si="500"/>
        <v>0</v>
      </c>
      <c r="AM127" s="30">
        <f t="shared" si="504"/>
        <v>0</v>
      </c>
      <c r="AN127" s="30">
        <f t="shared" si="505"/>
        <v>0</v>
      </c>
      <c r="AO127" s="30">
        <f t="shared" si="501"/>
        <v>0</v>
      </c>
      <c r="AP127" s="30">
        <f t="shared" si="502"/>
        <v>0</v>
      </c>
      <c r="AQ127" s="31">
        <f t="shared" si="503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80" t="s">
        <v>8</v>
      </c>
      <c r="E128" s="580"/>
      <c r="F128" s="580"/>
      <c r="G128" s="581"/>
      <c r="H128" s="76">
        <f t="shared" ref="H128:H133" si="509">SUM(I128:S128)</f>
        <v>2000</v>
      </c>
      <c r="I128" s="80"/>
      <c r="J128" s="94"/>
      <c r="K128" s="82"/>
      <c r="L128" s="302"/>
      <c r="M128" s="118">
        <v>2000</v>
      </c>
      <c r="N128" s="81"/>
      <c r="O128" s="81"/>
      <c r="P128" s="81"/>
      <c r="Q128" s="81"/>
      <c r="R128" s="81"/>
      <c r="S128" s="82"/>
      <c r="T128" s="28">
        <f t="shared" si="507"/>
        <v>8907</v>
      </c>
      <c r="U128" s="80"/>
      <c r="V128" s="94"/>
      <c r="W128" s="82"/>
      <c r="X128" s="302"/>
      <c r="Y128" s="118">
        <v>8907</v>
      </c>
      <c r="Z128" s="81"/>
      <c r="AA128" s="81"/>
      <c r="AB128" s="81"/>
      <c r="AC128" s="81">
        <v>0</v>
      </c>
      <c r="AD128" s="81"/>
      <c r="AE128" s="82"/>
      <c r="AF128" s="109">
        <f t="shared" si="508"/>
        <v>10907</v>
      </c>
      <c r="AG128" s="29">
        <f>I128+U128</f>
        <v>0</v>
      </c>
      <c r="AH128" s="92">
        <f t="shared" si="496"/>
        <v>0</v>
      </c>
      <c r="AI128" s="31">
        <f t="shared" si="497"/>
        <v>0</v>
      </c>
      <c r="AJ128" s="326">
        <f t="shared" si="498"/>
        <v>0</v>
      </c>
      <c r="AK128" s="290">
        <f t="shared" si="499"/>
        <v>10907</v>
      </c>
      <c r="AL128" s="30">
        <f t="shared" si="500"/>
        <v>0</v>
      </c>
      <c r="AM128" s="30">
        <f t="shared" si="504"/>
        <v>0</v>
      </c>
      <c r="AN128" s="30">
        <f t="shared" si="505"/>
        <v>0</v>
      </c>
      <c r="AO128" s="30">
        <f t="shared" si="501"/>
        <v>0</v>
      </c>
      <c r="AP128" s="30">
        <f t="shared" si="502"/>
        <v>0</v>
      </c>
      <c r="AQ128" s="31">
        <f t="shared" si="503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76">
        <v>37</v>
      </c>
      <c r="B129" s="577"/>
      <c r="C129" s="90"/>
      <c r="D129" s="578" t="s">
        <v>307</v>
      </c>
      <c r="E129" s="578"/>
      <c r="F129" s="578"/>
      <c r="G129" s="579"/>
      <c r="H129" s="75">
        <f t="shared" si="509"/>
        <v>0</v>
      </c>
      <c r="I129" s="77">
        <f>I130</f>
        <v>0</v>
      </c>
      <c r="J129" s="61">
        <f t="shared" ref="J129:S129" si="510">J130</f>
        <v>0</v>
      </c>
      <c r="K129" s="79">
        <f t="shared" si="510"/>
        <v>0</v>
      </c>
      <c r="L129" s="301">
        <f t="shared" si="510"/>
        <v>0</v>
      </c>
      <c r="M129" s="95">
        <f t="shared" si="510"/>
        <v>0</v>
      </c>
      <c r="N129" s="78">
        <f t="shared" si="510"/>
        <v>0</v>
      </c>
      <c r="O129" s="78">
        <f t="shared" si="510"/>
        <v>0</v>
      </c>
      <c r="P129" s="78">
        <f t="shared" si="510"/>
        <v>0</v>
      </c>
      <c r="Q129" s="78">
        <f t="shared" si="510"/>
        <v>0</v>
      </c>
      <c r="R129" s="78">
        <f t="shared" si="510"/>
        <v>0</v>
      </c>
      <c r="S129" s="79">
        <f t="shared" si="510"/>
        <v>0</v>
      </c>
      <c r="T129" s="237">
        <f>SUM(U129:AE129)</f>
        <v>0</v>
      </c>
      <c r="U129" s="77">
        <f>U130</f>
        <v>0</v>
      </c>
      <c r="V129" s="61">
        <f t="shared" ref="V129:AE129" si="511">V130</f>
        <v>0</v>
      </c>
      <c r="W129" s="79">
        <f t="shared" si="511"/>
        <v>0</v>
      </c>
      <c r="X129" s="301">
        <f t="shared" si="511"/>
        <v>0</v>
      </c>
      <c r="Y129" s="95">
        <f t="shared" si="511"/>
        <v>0</v>
      </c>
      <c r="Z129" s="78">
        <f t="shared" si="511"/>
        <v>0</v>
      </c>
      <c r="AA129" s="78">
        <f t="shared" si="511"/>
        <v>0</v>
      </c>
      <c r="AB129" s="78">
        <f t="shared" si="511"/>
        <v>0</v>
      </c>
      <c r="AC129" s="78">
        <f t="shared" si="511"/>
        <v>0</v>
      </c>
      <c r="AD129" s="78">
        <f t="shared" si="511"/>
        <v>0</v>
      </c>
      <c r="AE129" s="79">
        <f t="shared" si="511"/>
        <v>0</v>
      </c>
      <c r="AF129" s="262">
        <f>SUM(AG129:AQ129)</f>
        <v>0</v>
      </c>
      <c r="AG129" s="315">
        <f>AG130</f>
        <v>0</v>
      </c>
      <c r="AH129" s="263">
        <f t="shared" ref="AH129:AQ129" si="512">AH130</f>
        <v>0</v>
      </c>
      <c r="AI129" s="239">
        <f t="shared" si="512"/>
        <v>0</v>
      </c>
      <c r="AJ129" s="303">
        <f t="shared" si="512"/>
        <v>0</v>
      </c>
      <c r="AK129" s="240">
        <f t="shared" si="512"/>
        <v>0</v>
      </c>
      <c r="AL129" s="241">
        <f t="shared" si="512"/>
        <v>0</v>
      </c>
      <c r="AM129" s="241">
        <f t="shared" si="512"/>
        <v>0</v>
      </c>
      <c r="AN129" s="241">
        <f t="shared" si="512"/>
        <v>0</v>
      </c>
      <c r="AO129" s="241">
        <f t="shared" si="512"/>
        <v>0</v>
      </c>
      <c r="AP129" s="241">
        <f t="shared" si="512"/>
        <v>0</v>
      </c>
      <c r="AQ129" s="239">
        <f t="shared" si="512"/>
        <v>0</v>
      </c>
      <c r="AR129" s="206"/>
      <c r="AS129" s="108">
        <v>353</v>
      </c>
      <c r="AT129" s="194">
        <f>SUMIFS($H$16:$H$260,$C$16:$C$260,$AS129)</f>
        <v>0</v>
      </c>
      <c r="AU129" s="194">
        <f>SUMIFS($T$16:$T$260,$C$16:$C$260,$AS129)</f>
        <v>0</v>
      </c>
      <c r="AV129" s="194">
        <f>SUMIFS($AF$16:$AF$260,$C$16:$C$260,$AS129)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80" t="s">
        <v>308</v>
      </c>
      <c r="E130" s="580"/>
      <c r="F130" s="580"/>
      <c r="G130" s="581"/>
      <c r="H130" s="76">
        <f t="shared" si="509"/>
        <v>0</v>
      </c>
      <c r="I130" s="80"/>
      <c r="J130" s="94"/>
      <c r="K130" s="82"/>
      <c r="L130" s="302"/>
      <c r="M130" s="118"/>
      <c r="N130" s="81"/>
      <c r="O130" s="81"/>
      <c r="P130" s="81"/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0</v>
      </c>
      <c r="AG130" s="500">
        <f>I130+U130</f>
        <v>0</v>
      </c>
      <c r="AH130" s="500">
        <f t="shared" ref="AH130:AQ130" si="513">J130+V130</f>
        <v>0</v>
      </c>
      <c r="AI130" s="500">
        <f t="shared" si="513"/>
        <v>0</v>
      </c>
      <c r="AJ130" s="500">
        <f t="shared" si="513"/>
        <v>0</v>
      </c>
      <c r="AK130" s="500">
        <f t="shared" si="513"/>
        <v>0</v>
      </c>
      <c r="AL130" s="500">
        <f t="shared" si="513"/>
        <v>0</v>
      </c>
      <c r="AM130" s="500">
        <f t="shared" si="513"/>
        <v>0</v>
      </c>
      <c r="AN130" s="500">
        <f t="shared" si="513"/>
        <v>0</v>
      </c>
      <c r="AO130" s="500">
        <f t="shared" si="513"/>
        <v>0</v>
      </c>
      <c r="AP130" s="500">
        <f t="shared" si="513"/>
        <v>0</v>
      </c>
      <c r="AQ130" s="500">
        <f t="shared" si="513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76">
        <v>38</v>
      </c>
      <c r="B131" s="577"/>
      <c r="C131" s="90"/>
      <c r="D131" s="578" t="s">
        <v>147</v>
      </c>
      <c r="E131" s="578"/>
      <c r="F131" s="578"/>
      <c r="G131" s="579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4">K132</f>
        <v>0</v>
      </c>
      <c r="L131" s="301">
        <f t="shared" si="514"/>
        <v>0</v>
      </c>
      <c r="M131" s="95">
        <f t="shared" si="514"/>
        <v>0</v>
      </c>
      <c r="N131" s="78">
        <f t="shared" si="514"/>
        <v>0</v>
      </c>
      <c r="O131" s="78">
        <f t="shared" si="514"/>
        <v>0</v>
      </c>
      <c r="P131" s="78">
        <f t="shared" si="514"/>
        <v>0</v>
      </c>
      <c r="Q131" s="78">
        <f t="shared" si="514"/>
        <v>0</v>
      </c>
      <c r="R131" s="78">
        <f t="shared" si="514"/>
        <v>0</v>
      </c>
      <c r="S131" s="79">
        <f t="shared" si="514"/>
        <v>0</v>
      </c>
      <c r="T131" s="237">
        <f>SUM(U131:AE131)</f>
        <v>0</v>
      </c>
      <c r="U131" s="77">
        <f t="shared" ref="U131:AE131" si="515">U132</f>
        <v>0</v>
      </c>
      <c r="V131" s="61">
        <f t="shared" si="515"/>
        <v>0</v>
      </c>
      <c r="W131" s="79">
        <f t="shared" si="515"/>
        <v>0</v>
      </c>
      <c r="X131" s="301">
        <f t="shared" si="515"/>
        <v>0</v>
      </c>
      <c r="Y131" s="95">
        <f t="shared" si="515"/>
        <v>0</v>
      </c>
      <c r="Z131" s="78">
        <f t="shared" si="515"/>
        <v>0</v>
      </c>
      <c r="AA131" s="78">
        <f t="shared" si="515"/>
        <v>0</v>
      </c>
      <c r="AB131" s="78">
        <f t="shared" si="515"/>
        <v>0</v>
      </c>
      <c r="AC131" s="78">
        <f t="shared" si="515"/>
        <v>0</v>
      </c>
      <c r="AD131" s="78">
        <f t="shared" si="515"/>
        <v>0</v>
      </c>
      <c r="AE131" s="79">
        <f t="shared" si="515"/>
        <v>0</v>
      </c>
      <c r="AF131" s="262">
        <f>SUM(AG131:AQ131)</f>
        <v>0</v>
      </c>
      <c r="AG131" s="315">
        <f t="shared" ref="AG131:AQ131" si="516">AG132</f>
        <v>0</v>
      </c>
      <c r="AH131" s="263">
        <f t="shared" si="516"/>
        <v>0</v>
      </c>
      <c r="AI131" s="239">
        <f t="shared" si="516"/>
        <v>0</v>
      </c>
      <c r="AJ131" s="303">
        <f t="shared" si="516"/>
        <v>0</v>
      </c>
      <c r="AK131" s="240">
        <f t="shared" si="516"/>
        <v>0</v>
      </c>
      <c r="AL131" s="241">
        <f t="shared" si="516"/>
        <v>0</v>
      </c>
      <c r="AM131" s="241">
        <f t="shared" si="516"/>
        <v>0</v>
      </c>
      <c r="AN131" s="241">
        <f t="shared" si="516"/>
        <v>0</v>
      </c>
      <c r="AO131" s="241">
        <f t="shared" si="516"/>
        <v>0</v>
      </c>
      <c r="AP131" s="241">
        <f t="shared" si="516"/>
        <v>0</v>
      </c>
      <c r="AQ131" s="239">
        <f t="shared" si="516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80" t="s">
        <v>146</v>
      </c>
      <c r="E132" s="580"/>
      <c r="F132" s="580"/>
      <c r="G132" s="580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8"/>
        <v>0</v>
      </c>
      <c r="AG132" s="29">
        <f t="shared" ref="AG132" si="517">I132+U132</f>
        <v>0</v>
      </c>
      <c r="AH132" s="92">
        <f t="shared" ref="AH132" si="518">J132+V132</f>
        <v>0</v>
      </c>
      <c r="AI132" s="31">
        <f t="shared" ref="AI132" si="519">K132+W132</f>
        <v>0</v>
      </c>
      <c r="AJ132" s="326">
        <f t="shared" ref="AJ132" si="520">L132+X132</f>
        <v>0</v>
      </c>
      <c r="AK132" s="290">
        <f t="shared" ref="AK132" si="521">M132+Y132</f>
        <v>0</v>
      </c>
      <c r="AL132" s="30">
        <f t="shared" ref="AL132" si="522">N132+Z132</f>
        <v>0</v>
      </c>
      <c r="AM132" s="30">
        <f t="shared" ref="AM132" si="523">O132+AA132</f>
        <v>0</v>
      </c>
      <c r="AN132" s="30">
        <f t="shared" ref="AN132" si="524">P132+AB132</f>
        <v>0</v>
      </c>
      <c r="AO132" s="30">
        <f t="shared" ref="AO132" si="525">Q132+AC132</f>
        <v>0</v>
      </c>
      <c r="AP132" s="30">
        <f t="shared" ref="AP132" si="526">R132+AD132</f>
        <v>0</v>
      </c>
      <c r="AQ132" s="31">
        <f t="shared" ref="AQ132" si="527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6" t="s">
        <v>17</v>
      </c>
      <c r="E133" s="586"/>
      <c r="F133" s="586"/>
      <c r="G133" s="587"/>
      <c r="H133" s="75">
        <f t="shared" si="509"/>
        <v>73100</v>
      </c>
      <c r="I133" s="77">
        <f t="shared" ref="I133:S133" si="528">I134+I138</f>
        <v>4400</v>
      </c>
      <c r="J133" s="61">
        <f t="shared" si="528"/>
        <v>0</v>
      </c>
      <c r="K133" s="79">
        <f t="shared" si="528"/>
        <v>0</v>
      </c>
      <c r="L133" s="301">
        <f t="shared" si="528"/>
        <v>0</v>
      </c>
      <c r="M133" s="95">
        <f t="shared" si="528"/>
        <v>13700</v>
      </c>
      <c r="N133" s="78">
        <f t="shared" si="528"/>
        <v>0</v>
      </c>
      <c r="O133" s="78">
        <f t="shared" si="528"/>
        <v>0</v>
      </c>
      <c r="P133" s="78">
        <f t="shared" si="528"/>
        <v>55000</v>
      </c>
      <c r="Q133" s="78">
        <f t="shared" si="528"/>
        <v>0</v>
      </c>
      <c r="R133" s="78">
        <f t="shared" si="528"/>
        <v>0</v>
      </c>
      <c r="S133" s="79">
        <f t="shared" si="528"/>
        <v>0</v>
      </c>
      <c r="T133" s="237">
        <f t="shared" si="507"/>
        <v>24739</v>
      </c>
      <c r="U133" s="77">
        <f t="shared" ref="U133:AE133" si="529">U134+U138</f>
        <v>0</v>
      </c>
      <c r="V133" s="61">
        <f t="shared" si="529"/>
        <v>0</v>
      </c>
      <c r="W133" s="79">
        <f t="shared" si="529"/>
        <v>0</v>
      </c>
      <c r="X133" s="301">
        <f t="shared" si="529"/>
        <v>0</v>
      </c>
      <c r="Y133" s="95">
        <f t="shared" si="529"/>
        <v>10000</v>
      </c>
      <c r="Z133" s="78">
        <f t="shared" si="529"/>
        <v>0</v>
      </c>
      <c r="AA133" s="78">
        <f t="shared" si="529"/>
        <v>0</v>
      </c>
      <c r="AB133" s="78">
        <f t="shared" si="529"/>
        <v>14739</v>
      </c>
      <c r="AC133" s="78">
        <f t="shared" si="529"/>
        <v>0</v>
      </c>
      <c r="AD133" s="78">
        <f t="shared" si="529"/>
        <v>0</v>
      </c>
      <c r="AE133" s="79">
        <f t="shared" si="529"/>
        <v>0</v>
      </c>
      <c r="AF133" s="262">
        <f t="shared" si="508"/>
        <v>97839</v>
      </c>
      <c r="AG133" s="315">
        <f t="shared" ref="AG133:AQ133" si="530">AG134+AG138</f>
        <v>4400</v>
      </c>
      <c r="AH133" s="263">
        <f t="shared" si="530"/>
        <v>0</v>
      </c>
      <c r="AI133" s="239">
        <f t="shared" si="530"/>
        <v>0</v>
      </c>
      <c r="AJ133" s="303">
        <f t="shared" si="530"/>
        <v>0</v>
      </c>
      <c r="AK133" s="240">
        <f t="shared" si="530"/>
        <v>23700</v>
      </c>
      <c r="AL133" s="241">
        <f t="shared" si="530"/>
        <v>0</v>
      </c>
      <c r="AM133" s="241">
        <f t="shared" si="530"/>
        <v>0</v>
      </c>
      <c r="AN133" s="241">
        <f t="shared" si="530"/>
        <v>69739</v>
      </c>
      <c r="AO133" s="241">
        <f t="shared" si="530"/>
        <v>0</v>
      </c>
      <c r="AP133" s="241">
        <f t="shared" si="530"/>
        <v>0</v>
      </c>
      <c r="AQ133" s="239">
        <f t="shared" si="530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76">
        <v>42</v>
      </c>
      <c r="B134" s="577"/>
      <c r="C134" s="437"/>
      <c r="D134" s="578" t="s">
        <v>45</v>
      </c>
      <c r="E134" s="578"/>
      <c r="F134" s="578"/>
      <c r="G134" s="579"/>
      <c r="H134" s="75">
        <f>SUM(I134:S134)</f>
        <v>73100</v>
      </c>
      <c r="I134" s="77">
        <f t="shared" ref="I134:S134" si="531">SUM(I135:I137)</f>
        <v>4400</v>
      </c>
      <c r="J134" s="61">
        <f t="shared" si="531"/>
        <v>0</v>
      </c>
      <c r="K134" s="79">
        <f t="shared" si="531"/>
        <v>0</v>
      </c>
      <c r="L134" s="301">
        <f t="shared" si="531"/>
        <v>0</v>
      </c>
      <c r="M134" s="95">
        <f t="shared" si="531"/>
        <v>13700</v>
      </c>
      <c r="N134" s="78">
        <f t="shared" si="531"/>
        <v>0</v>
      </c>
      <c r="O134" s="78">
        <f t="shared" si="531"/>
        <v>0</v>
      </c>
      <c r="P134" s="78">
        <f t="shared" si="531"/>
        <v>55000</v>
      </c>
      <c r="Q134" s="78">
        <f t="shared" si="531"/>
        <v>0</v>
      </c>
      <c r="R134" s="78">
        <f t="shared" si="531"/>
        <v>0</v>
      </c>
      <c r="S134" s="79">
        <f t="shared" si="531"/>
        <v>0</v>
      </c>
      <c r="T134" s="237">
        <f>SUM(U134:AE134)</f>
        <v>24739</v>
      </c>
      <c r="U134" s="77">
        <f t="shared" ref="U134:AE134" si="532">SUM(U135:U137)</f>
        <v>0</v>
      </c>
      <c r="V134" s="61">
        <f t="shared" si="532"/>
        <v>0</v>
      </c>
      <c r="W134" s="79">
        <f t="shared" si="532"/>
        <v>0</v>
      </c>
      <c r="X134" s="301">
        <f t="shared" si="532"/>
        <v>0</v>
      </c>
      <c r="Y134" s="95">
        <f t="shared" si="532"/>
        <v>10000</v>
      </c>
      <c r="Z134" s="78">
        <f t="shared" si="532"/>
        <v>0</v>
      </c>
      <c r="AA134" s="78">
        <f t="shared" si="532"/>
        <v>0</v>
      </c>
      <c r="AB134" s="78">
        <f t="shared" si="532"/>
        <v>14739</v>
      </c>
      <c r="AC134" s="78">
        <f t="shared" si="532"/>
        <v>0</v>
      </c>
      <c r="AD134" s="78">
        <f t="shared" si="532"/>
        <v>0</v>
      </c>
      <c r="AE134" s="79">
        <f t="shared" si="532"/>
        <v>0</v>
      </c>
      <c r="AF134" s="262">
        <f>SUM(AG134:AQ134)</f>
        <v>97839</v>
      </c>
      <c r="AG134" s="315">
        <f t="shared" ref="AG134:AQ134" si="533">SUM(AG135:AG137)</f>
        <v>4400</v>
      </c>
      <c r="AH134" s="263">
        <f t="shared" si="533"/>
        <v>0</v>
      </c>
      <c r="AI134" s="239">
        <f t="shared" si="533"/>
        <v>0</v>
      </c>
      <c r="AJ134" s="303">
        <f t="shared" si="533"/>
        <v>0</v>
      </c>
      <c r="AK134" s="240">
        <f t="shared" si="533"/>
        <v>23700</v>
      </c>
      <c r="AL134" s="241">
        <f t="shared" si="533"/>
        <v>0</v>
      </c>
      <c r="AM134" s="241">
        <f t="shared" si="533"/>
        <v>0</v>
      </c>
      <c r="AN134" s="241">
        <f t="shared" si="533"/>
        <v>69739</v>
      </c>
      <c r="AO134" s="241">
        <f t="shared" si="533"/>
        <v>0</v>
      </c>
      <c r="AP134" s="241">
        <f t="shared" si="533"/>
        <v>0</v>
      </c>
      <c r="AQ134" s="239">
        <f t="shared" si="533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80" t="s">
        <v>11</v>
      </c>
      <c r="E135" s="580"/>
      <c r="F135" s="580"/>
      <c r="G135" s="581"/>
      <c r="H135" s="76">
        <f>SUM(I135:S135)</f>
        <v>13700</v>
      </c>
      <c r="I135" s="80"/>
      <c r="J135" s="94"/>
      <c r="K135" s="82"/>
      <c r="L135" s="302"/>
      <c r="M135" s="118">
        <v>13700</v>
      </c>
      <c r="N135" s="81"/>
      <c r="O135" s="81"/>
      <c r="P135" s="81"/>
      <c r="Q135" s="81"/>
      <c r="R135" s="81"/>
      <c r="S135" s="82"/>
      <c r="T135" s="28">
        <f>SUM(U135:AE135)</f>
        <v>24739</v>
      </c>
      <c r="U135" s="80"/>
      <c r="V135" s="94"/>
      <c r="W135" s="82"/>
      <c r="X135" s="302"/>
      <c r="Y135" s="118">
        <v>10000</v>
      </c>
      <c r="Z135" s="81"/>
      <c r="AA135" s="81"/>
      <c r="AB135" s="81">
        <v>14739</v>
      </c>
      <c r="AC135" s="81"/>
      <c r="AD135" s="81"/>
      <c r="AE135" s="82"/>
      <c r="AF135" s="109">
        <f>SUM(AG135:AQ135)</f>
        <v>38439</v>
      </c>
      <c r="AG135" s="29">
        <f t="shared" ref="AG135:AG137" si="534">I135+U135</f>
        <v>0</v>
      </c>
      <c r="AH135" s="92">
        <f t="shared" ref="AH135:AH137" si="535">J135+V135</f>
        <v>0</v>
      </c>
      <c r="AI135" s="31">
        <f t="shared" ref="AI135:AI137" si="536">K135+W135</f>
        <v>0</v>
      </c>
      <c r="AJ135" s="326">
        <f t="shared" ref="AJ135:AJ137" si="537">L135+X135</f>
        <v>0</v>
      </c>
      <c r="AK135" s="290">
        <f t="shared" ref="AK135:AK137" si="538">M135+Y135</f>
        <v>23700</v>
      </c>
      <c r="AL135" s="30">
        <f t="shared" ref="AL135:AL137" si="539">N135+Z135</f>
        <v>0</v>
      </c>
      <c r="AM135" s="30">
        <f t="shared" ref="AM135:AM137" si="540">O135+AA135</f>
        <v>0</v>
      </c>
      <c r="AN135" s="30">
        <f t="shared" ref="AN135:AN137" si="541">P135+AB135</f>
        <v>14739</v>
      </c>
      <c r="AO135" s="30">
        <f t="shared" ref="AO135:AO137" si="542">Q135+AC135</f>
        <v>0</v>
      </c>
      <c r="AP135" s="30">
        <f t="shared" ref="AP135:AP137" si="543">R135+AD135</f>
        <v>0</v>
      </c>
      <c r="AQ135" s="31">
        <f t="shared" ref="AQ135:AQ137" si="544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80" t="s">
        <v>89</v>
      </c>
      <c r="E136" s="580"/>
      <c r="F136" s="580"/>
      <c r="G136" s="581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4"/>
        <v>0</v>
      </c>
      <c r="AH136" s="92">
        <f t="shared" si="535"/>
        <v>0</v>
      </c>
      <c r="AI136" s="31">
        <f t="shared" si="536"/>
        <v>0</v>
      </c>
      <c r="AJ136" s="326">
        <f t="shared" si="537"/>
        <v>0</v>
      </c>
      <c r="AK136" s="290">
        <f t="shared" si="538"/>
        <v>0</v>
      </c>
      <c r="AL136" s="30">
        <f t="shared" si="539"/>
        <v>0</v>
      </c>
      <c r="AM136" s="30">
        <f t="shared" si="540"/>
        <v>0</v>
      </c>
      <c r="AN136" s="30">
        <f t="shared" si="541"/>
        <v>0</v>
      </c>
      <c r="AO136" s="30">
        <f t="shared" si="542"/>
        <v>0</v>
      </c>
      <c r="AP136" s="30">
        <f t="shared" si="543"/>
        <v>0</v>
      </c>
      <c r="AQ136" s="31">
        <f t="shared" si="544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80" t="s">
        <v>46</v>
      </c>
      <c r="E137" s="580"/>
      <c r="F137" s="580"/>
      <c r="G137" s="581"/>
      <c r="H137" s="76">
        <f t="shared" ref="H137:H140" si="545">SUM(I137:S137)</f>
        <v>59400</v>
      </c>
      <c r="I137" s="80">
        <v>4400</v>
      </c>
      <c r="J137" s="94"/>
      <c r="K137" s="82"/>
      <c r="L137" s="302"/>
      <c r="M137" s="118"/>
      <c r="N137" s="81"/>
      <c r="O137" s="81"/>
      <c r="P137" s="81">
        <v>55000</v>
      </c>
      <c r="Q137" s="81"/>
      <c r="R137" s="81"/>
      <c r="S137" s="82"/>
      <c r="T137" s="28">
        <f t="shared" ref="T137:T140" si="546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7">SUM(AG137:AQ137)</f>
        <v>59400</v>
      </c>
      <c r="AG137" s="29">
        <f t="shared" si="534"/>
        <v>4400</v>
      </c>
      <c r="AH137" s="92">
        <f t="shared" si="535"/>
        <v>0</v>
      </c>
      <c r="AI137" s="31">
        <f t="shared" si="536"/>
        <v>0</v>
      </c>
      <c r="AJ137" s="326">
        <f t="shared" si="537"/>
        <v>0</v>
      </c>
      <c r="AK137" s="290">
        <f t="shared" si="538"/>
        <v>0</v>
      </c>
      <c r="AL137" s="30">
        <f t="shared" si="539"/>
        <v>0</v>
      </c>
      <c r="AM137" s="30">
        <f t="shared" si="540"/>
        <v>0</v>
      </c>
      <c r="AN137" s="30">
        <f t="shared" si="541"/>
        <v>55000</v>
      </c>
      <c r="AO137" s="30">
        <f t="shared" si="542"/>
        <v>0</v>
      </c>
      <c r="AP137" s="30">
        <f t="shared" si="543"/>
        <v>0</v>
      </c>
      <c r="AQ137" s="31">
        <f t="shared" si="544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53">
        <v>45</v>
      </c>
      <c r="B138" s="554"/>
      <c r="C138" s="431"/>
      <c r="D138" s="551" t="s">
        <v>86</v>
      </c>
      <c r="E138" s="551"/>
      <c r="F138" s="551"/>
      <c r="G138" s="551"/>
      <c r="H138" s="237">
        <f t="shared" si="545"/>
        <v>0</v>
      </c>
      <c r="I138" s="315">
        <f>I139+I140</f>
        <v>0</v>
      </c>
      <c r="J138" s="263">
        <f>J139+J140</f>
        <v>0</v>
      </c>
      <c r="K138" s="239">
        <f t="shared" ref="K138:S138" si="548">K139+K140</f>
        <v>0</v>
      </c>
      <c r="L138" s="303">
        <f t="shared" si="548"/>
        <v>0</v>
      </c>
      <c r="M138" s="240">
        <f t="shared" si="548"/>
        <v>0</v>
      </c>
      <c r="N138" s="241">
        <f t="shared" si="548"/>
        <v>0</v>
      </c>
      <c r="O138" s="241">
        <f t="shared" ref="O138" si="549">O139+O140</f>
        <v>0</v>
      </c>
      <c r="P138" s="241">
        <f t="shared" si="548"/>
        <v>0</v>
      </c>
      <c r="Q138" s="241">
        <f t="shared" si="548"/>
        <v>0</v>
      </c>
      <c r="R138" s="241">
        <f t="shared" si="548"/>
        <v>0</v>
      </c>
      <c r="S138" s="242">
        <f t="shared" si="548"/>
        <v>0</v>
      </c>
      <c r="T138" s="237">
        <f t="shared" si="546"/>
        <v>0</v>
      </c>
      <c r="U138" s="263">
        <f>U139+U140</f>
        <v>0</v>
      </c>
      <c r="V138" s="241">
        <f>V139+V140</f>
        <v>0</v>
      </c>
      <c r="W138" s="239">
        <f t="shared" ref="W138:AE138" si="550">W139+W140</f>
        <v>0</v>
      </c>
      <c r="X138" s="303">
        <f t="shared" si="550"/>
        <v>0</v>
      </c>
      <c r="Y138" s="240">
        <f t="shared" si="550"/>
        <v>0</v>
      </c>
      <c r="Z138" s="241">
        <f t="shared" si="550"/>
        <v>0</v>
      </c>
      <c r="AA138" s="241">
        <f t="shared" ref="AA138" si="551">AA139+AA140</f>
        <v>0</v>
      </c>
      <c r="AB138" s="241">
        <f t="shared" si="550"/>
        <v>0</v>
      </c>
      <c r="AC138" s="241">
        <f t="shared" si="550"/>
        <v>0</v>
      </c>
      <c r="AD138" s="241">
        <f t="shared" si="550"/>
        <v>0</v>
      </c>
      <c r="AE138" s="242">
        <f t="shared" si="550"/>
        <v>0</v>
      </c>
      <c r="AF138" s="262">
        <f t="shared" si="547"/>
        <v>0</v>
      </c>
      <c r="AG138" s="238">
        <f>AG139+AG140</f>
        <v>0</v>
      </c>
      <c r="AH138" s="241">
        <f>AH139+AH140</f>
        <v>0</v>
      </c>
      <c r="AI138" s="239">
        <f t="shared" ref="AI138:AQ138" si="552">AI139+AI140</f>
        <v>0</v>
      </c>
      <c r="AJ138" s="303">
        <f t="shared" si="552"/>
        <v>0</v>
      </c>
      <c r="AK138" s="240">
        <f t="shared" si="552"/>
        <v>0</v>
      </c>
      <c r="AL138" s="241">
        <f t="shared" si="552"/>
        <v>0</v>
      </c>
      <c r="AM138" s="241">
        <f t="shared" ref="AM138" si="553">AM139+AM140</f>
        <v>0</v>
      </c>
      <c r="AN138" s="241">
        <f t="shared" si="552"/>
        <v>0</v>
      </c>
      <c r="AO138" s="241">
        <f t="shared" si="552"/>
        <v>0</v>
      </c>
      <c r="AP138" s="241">
        <f t="shared" si="552"/>
        <v>0</v>
      </c>
      <c r="AQ138" s="242">
        <f t="shared" si="552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80" t="s">
        <v>87</v>
      </c>
      <c r="E139" s="580"/>
      <c r="F139" s="580"/>
      <c r="G139" s="580"/>
      <c r="H139" s="76">
        <f t="shared" si="545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6"/>
        <v>0</v>
      </c>
      <c r="U139" s="94"/>
      <c r="V139" s="81"/>
      <c r="W139" s="82"/>
      <c r="X139" s="302"/>
      <c r="Y139" s="118">
        <v>0</v>
      </c>
      <c r="Z139" s="81"/>
      <c r="AA139" s="81"/>
      <c r="AB139" s="81"/>
      <c r="AC139" s="81"/>
      <c r="AD139" s="81"/>
      <c r="AE139" s="182"/>
      <c r="AF139" s="109">
        <f t="shared" si="547"/>
        <v>0</v>
      </c>
      <c r="AG139" s="474">
        <f t="shared" ref="AG139:AG140" si="554">I139+U139</f>
        <v>0</v>
      </c>
      <c r="AH139" s="30">
        <f t="shared" ref="AH139:AH140" si="555">J139+V139</f>
        <v>0</v>
      </c>
      <c r="AI139" s="31">
        <f t="shared" ref="AI139:AI140" si="556">K139+W139</f>
        <v>0</v>
      </c>
      <c r="AJ139" s="326">
        <f t="shared" ref="AJ139:AJ140" si="557">L139+X139</f>
        <v>0</v>
      </c>
      <c r="AK139" s="290">
        <f t="shared" ref="AK139:AK140" si="558">M139+Y139</f>
        <v>0</v>
      </c>
      <c r="AL139" s="30">
        <f t="shared" ref="AL139:AL140" si="559">N139+Z139</f>
        <v>0</v>
      </c>
      <c r="AM139" s="30">
        <f t="shared" ref="AM139:AM140" si="560">O139+AA139</f>
        <v>0</v>
      </c>
      <c r="AN139" s="30">
        <f t="shared" ref="AN139:AN140" si="561">P139+AB139</f>
        <v>0</v>
      </c>
      <c r="AO139" s="30">
        <f t="shared" ref="AO139:AO140" si="562">Q139+AC139</f>
        <v>0</v>
      </c>
      <c r="AP139" s="30">
        <f t="shared" ref="AP139:AP140" si="563">R139+AD139</f>
        <v>0</v>
      </c>
      <c r="AQ139" s="125">
        <f t="shared" ref="AQ139:AQ140" si="564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80" t="s">
        <v>91</v>
      </c>
      <c r="E140" s="580"/>
      <c r="F140" s="580"/>
      <c r="G140" s="580"/>
      <c r="H140" s="76">
        <f t="shared" si="545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6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7"/>
        <v>0</v>
      </c>
      <c r="AG140" s="474">
        <f t="shared" si="554"/>
        <v>0</v>
      </c>
      <c r="AH140" s="30">
        <f t="shared" si="555"/>
        <v>0</v>
      </c>
      <c r="AI140" s="31">
        <f t="shared" si="556"/>
        <v>0</v>
      </c>
      <c r="AJ140" s="326">
        <f t="shared" si="557"/>
        <v>0</v>
      </c>
      <c r="AK140" s="290">
        <f t="shared" si="558"/>
        <v>0</v>
      </c>
      <c r="AL140" s="30">
        <f t="shared" si="559"/>
        <v>0</v>
      </c>
      <c r="AM140" s="30">
        <f t="shared" si="560"/>
        <v>0</v>
      </c>
      <c r="AN140" s="30">
        <f t="shared" si="561"/>
        <v>0</v>
      </c>
      <c r="AO140" s="30">
        <f t="shared" si="562"/>
        <v>0</v>
      </c>
      <c r="AP140" s="30">
        <f t="shared" si="563"/>
        <v>0</v>
      </c>
      <c r="AQ140" s="125">
        <f t="shared" si="564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05" t="s">
        <v>125</v>
      </c>
      <c r="J141" s="605"/>
      <c r="K141" s="605"/>
      <c r="L141" s="605"/>
      <c r="M141" s="605"/>
      <c r="N141" s="605"/>
      <c r="O141" s="605"/>
      <c r="P141" s="605"/>
      <c r="Q141" s="605"/>
      <c r="R141" s="605"/>
      <c r="S141" s="605"/>
      <c r="T141" s="391"/>
      <c r="U141" s="605" t="s">
        <v>125</v>
      </c>
      <c r="V141" s="605"/>
      <c r="W141" s="605"/>
      <c r="X141" s="605"/>
      <c r="Y141" s="605"/>
      <c r="Z141" s="605"/>
      <c r="AA141" s="605"/>
      <c r="AB141" s="605"/>
      <c r="AC141" s="605"/>
      <c r="AD141" s="605"/>
      <c r="AE141" s="605"/>
      <c r="AF141" s="276"/>
      <c r="AG141" s="607" t="s">
        <v>125</v>
      </c>
      <c r="AH141" s="607"/>
      <c r="AI141" s="607"/>
      <c r="AJ141" s="607"/>
      <c r="AK141" s="607"/>
      <c r="AL141" s="607"/>
      <c r="AM141" s="607"/>
      <c r="AN141" s="607"/>
      <c r="AO141" s="607"/>
      <c r="AP141" s="607"/>
      <c r="AQ141" s="608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654"/>
      <c r="AT142" s="654"/>
      <c r="AU142" s="654"/>
      <c r="AV142" s="654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2" t="s">
        <v>305</v>
      </c>
      <c r="B143" s="583"/>
      <c r="C143" s="583"/>
      <c r="D143" s="584" t="s">
        <v>124</v>
      </c>
      <c r="E143" s="584"/>
      <c r="F143" s="584"/>
      <c r="G143" s="585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5">K144</f>
        <v>0</v>
      </c>
      <c r="L143" s="300">
        <f t="shared" si="565"/>
        <v>0</v>
      </c>
      <c r="M143" s="120">
        <f t="shared" si="565"/>
        <v>0</v>
      </c>
      <c r="N143" s="85">
        <f t="shared" si="565"/>
        <v>0</v>
      </c>
      <c r="O143" s="85">
        <f t="shared" si="565"/>
        <v>0</v>
      </c>
      <c r="P143" s="85">
        <f t="shared" si="565"/>
        <v>0</v>
      </c>
      <c r="Q143" s="85">
        <f t="shared" si="565"/>
        <v>0</v>
      </c>
      <c r="R143" s="85">
        <f t="shared" si="565"/>
        <v>0</v>
      </c>
      <c r="S143" s="86">
        <f t="shared" si="565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5"/>
        <v>0</v>
      </c>
      <c r="X143" s="300">
        <f t="shared" si="565"/>
        <v>0</v>
      </c>
      <c r="Y143" s="120">
        <f t="shared" si="565"/>
        <v>0</v>
      </c>
      <c r="Z143" s="85">
        <f t="shared" si="565"/>
        <v>0</v>
      </c>
      <c r="AA143" s="85">
        <f t="shared" si="565"/>
        <v>0</v>
      </c>
      <c r="AB143" s="85">
        <f t="shared" si="565"/>
        <v>0</v>
      </c>
      <c r="AC143" s="85">
        <f t="shared" si="565"/>
        <v>0</v>
      </c>
      <c r="AD143" s="85">
        <f t="shared" si="565"/>
        <v>0</v>
      </c>
      <c r="AE143" s="86">
        <f t="shared" si="565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5"/>
        <v>0</v>
      </c>
      <c r="AJ143" s="471">
        <f t="shared" si="565"/>
        <v>0</v>
      </c>
      <c r="AK143" s="472">
        <f t="shared" si="565"/>
        <v>0</v>
      </c>
      <c r="AL143" s="473">
        <f t="shared" si="565"/>
        <v>0</v>
      </c>
      <c r="AM143" s="473">
        <f t="shared" si="565"/>
        <v>0</v>
      </c>
      <c r="AN143" s="473">
        <f t="shared" si="565"/>
        <v>0</v>
      </c>
      <c r="AO143" s="473">
        <f t="shared" si="565"/>
        <v>0</v>
      </c>
      <c r="AP143" s="473">
        <f t="shared" si="565"/>
        <v>0</v>
      </c>
      <c r="AQ143" s="470">
        <f t="shared" si="565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78" t="s">
        <v>16</v>
      </c>
      <c r="E144" s="578"/>
      <c r="F144" s="578"/>
      <c r="G144" s="579"/>
      <c r="H144" s="75">
        <f t="shared" ref="H144:H151" si="566">SUM(I144:S144)</f>
        <v>0</v>
      </c>
      <c r="I144" s="77">
        <f>I145+I149</f>
        <v>0</v>
      </c>
      <c r="J144" s="61">
        <f>J145+J149</f>
        <v>0</v>
      </c>
      <c r="K144" s="79">
        <f t="shared" ref="K144:S144" si="567">K145+K149</f>
        <v>0</v>
      </c>
      <c r="L144" s="301">
        <f t="shared" si="567"/>
        <v>0</v>
      </c>
      <c r="M144" s="95">
        <f t="shared" si="567"/>
        <v>0</v>
      </c>
      <c r="N144" s="78">
        <f t="shared" si="567"/>
        <v>0</v>
      </c>
      <c r="O144" s="78">
        <f t="shared" ref="O144" si="568">O145+O149</f>
        <v>0</v>
      </c>
      <c r="P144" s="78">
        <f t="shared" si="567"/>
        <v>0</v>
      </c>
      <c r="Q144" s="78">
        <f t="shared" si="567"/>
        <v>0</v>
      </c>
      <c r="R144" s="78">
        <f t="shared" si="567"/>
        <v>0</v>
      </c>
      <c r="S144" s="79">
        <f t="shared" si="567"/>
        <v>0</v>
      </c>
      <c r="T144" s="237">
        <f t="shared" ref="T144:T151" si="569">SUM(U144:AE144)</f>
        <v>0</v>
      </c>
      <c r="U144" s="77">
        <f>U145+U149</f>
        <v>0</v>
      </c>
      <c r="V144" s="61">
        <f>V145+V149</f>
        <v>0</v>
      </c>
      <c r="W144" s="79">
        <f t="shared" ref="W144:AE144" si="570">W145+W149</f>
        <v>0</v>
      </c>
      <c r="X144" s="301">
        <f t="shared" si="570"/>
        <v>0</v>
      </c>
      <c r="Y144" s="95">
        <f t="shared" si="570"/>
        <v>0</v>
      </c>
      <c r="Z144" s="78">
        <f t="shared" si="570"/>
        <v>0</v>
      </c>
      <c r="AA144" s="78">
        <f t="shared" ref="AA144" si="571">AA145+AA149</f>
        <v>0</v>
      </c>
      <c r="AB144" s="78">
        <f t="shared" si="570"/>
        <v>0</v>
      </c>
      <c r="AC144" s="78">
        <f t="shared" si="570"/>
        <v>0</v>
      </c>
      <c r="AD144" s="78">
        <f t="shared" si="570"/>
        <v>0</v>
      </c>
      <c r="AE144" s="79">
        <f t="shared" si="570"/>
        <v>0</v>
      </c>
      <c r="AF144" s="262">
        <f t="shared" ref="AF144:AF151" si="572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3">AI145+AI149</f>
        <v>0</v>
      </c>
      <c r="AJ144" s="303">
        <f t="shared" si="573"/>
        <v>0</v>
      </c>
      <c r="AK144" s="240">
        <f t="shared" si="573"/>
        <v>0</v>
      </c>
      <c r="AL144" s="241">
        <f t="shared" si="573"/>
        <v>0</v>
      </c>
      <c r="AM144" s="241">
        <f t="shared" ref="AM144" si="574">AM145+AM149</f>
        <v>0</v>
      </c>
      <c r="AN144" s="241">
        <f t="shared" si="573"/>
        <v>0</v>
      </c>
      <c r="AO144" s="241">
        <f t="shared" si="573"/>
        <v>0</v>
      </c>
      <c r="AP144" s="241">
        <f t="shared" si="573"/>
        <v>0</v>
      </c>
      <c r="AQ144" s="239">
        <f t="shared" si="573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76">
        <v>31</v>
      </c>
      <c r="B145" s="577"/>
      <c r="C145" s="90"/>
      <c r="D145" s="578" t="s">
        <v>0</v>
      </c>
      <c r="E145" s="578"/>
      <c r="F145" s="578"/>
      <c r="G145" s="579"/>
      <c r="H145" s="75">
        <f t="shared" si="566"/>
        <v>0</v>
      </c>
      <c r="I145" s="96">
        <f>SUM(I146:I148)</f>
        <v>0</v>
      </c>
      <c r="J145" s="61">
        <f>SUM(J146:J148)</f>
        <v>0</v>
      </c>
      <c r="K145" s="79">
        <f t="shared" ref="K145:S145" si="575">SUM(K146:K148)</f>
        <v>0</v>
      </c>
      <c r="L145" s="301">
        <f t="shared" si="575"/>
        <v>0</v>
      </c>
      <c r="M145" s="95">
        <f t="shared" si="575"/>
        <v>0</v>
      </c>
      <c r="N145" s="78">
        <f t="shared" si="575"/>
        <v>0</v>
      </c>
      <c r="O145" s="78">
        <f t="shared" ref="O145" si="576">SUM(O146:O148)</f>
        <v>0</v>
      </c>
      <c r="P145" s="78">
        <f t="shared" si="575"/>
        <v>0</v>
      </c>
      <c r="Q145" s="78">
        <f t="shared" si="575"/>
        <v>0</v>
      </c>
      <c r="R145" s="78">
        <f t="shared" si="575"/>
        <v>0</v>
      </c>
      <c r="S145" s="229">
        <f t="shared" si="575"/>
        <v>0</v>
      </c>
      <c r="T145" s="248">
        <f t="shared" si="569"/>
        <v>0</v>
      </c>
      <c r="U145" s="96">
        <f>SUM(U146:U148)</f>
        <v>0</v>
      </c>
      <c r="V145" s="78">
        <f>SUM(V146:V148)</f>
        <v>0</v>
      </c>
      <c r="W145" s="79">
        <f t="shared" ref="W145:AE145" si="577">SUM(W146:W148)</f>
        <v>0</v>
      </c>
      <c r="X145" s="301">
        <f t="shared" si="577"/>
        <v>0</v>
      </c>
      <c r="Y145" s="95">
        <f t="shared" si="577"/>
        <v>0</v>
      </c>
      <c r="Z145" s="78">
        <f t="shared" si="577"/>
        <v>0</v>
      </c>
      <c r="AA145" s="78">
        <f t="shared" ref="AA145" si="578">SUM(AA146:AA148)</f>
        <v>0</v>
      </c>
      <c r="AB145" s="78">
        <f t="shared" si="577"/>
        <v>0</v>
      </c>
      <c r="AC145" s="78">
        <f t="shared" si="577"/>
        <v>0</v>
      </c>
      <c r="AD145" s="78">
        <f t="shared" si="577"/>
        <v>0</v>
      </c>
      <c r="AE145" s="229">
        <f t="shared" si="577"/>
        <v>0</v>
      </c>
      <c r="AF145" s="262">
        <f t="shared" si="572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9">SUM(AI146:AI148)</f>
        <v>0</v>
      </c>
      <c r="AJ145" s="303">
        <f t="shared" si="579"/>
        <v>0</v>
      </c>
      <c r="AK145" s="240">
        <f t="shared" si="579"/>
        <v>0</v>
      </c>
      <c r="AL145" s="241">
        <f t="shared" si="579"/>
        <v>0</v>
      </c>
      <c r="AM145" s="241">
        <f t="shared" ref="AM145" si="580">SUM(AM146:AM148)</f>
        <v>0</v>
      </c>
      <c r="AN145" s="241">
        <f t="shared" si="579"/>
        <v>0</v>
      </c>
      <c r="AO145" s="241">
        <f t="shared" si="579"/>
        <v>0</v>
      </c>
      <c r="AP145" s="241">
        <f t="shared" si="579"/>
        <v>0</v>
      </c>
      <c r="AQ145" s="242">
        <f t="shared" si="579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80" t="s">
        <v>1</v>
      </c>
      <c r="E146" s="580"/>
      <c r="F146" s="580"/>
      <c r="G146" s="580"/>
      <c r="H146" s="76">
        <f t="shared" si="566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9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72"/>
        <v>0</v>
      </c>
      <c r="AG146" s="29">
        <f t="shared" ref="AG146:AG148" si="581">I146+U146</f>
        <v>0</v>
      </c>
      <c r="AH146" s="92">
        <f t="shared" ref="AH146:AH148" si="582">J146+V146</f>
        <v>0</v>
      </c>
      <c r="AI146" s="31">
        <f t="shared" ref="AI146:AI148" si="583">K146+W146</f>
        <v>0</v>
      </c>
      <c r="AJ146" s="326">
        <f t="shared" ref="AJ146:AJ148" si="584">L146+X146</f>
        <v>0</v>
      </c>
      <c r="AK146" s="290">
        <f t="shared" ref="AK146:AK148" si="585">M146+Y146</f>
        <v>0</v>
      </c>
      <c r="AL146" s="30">
        <f t="shared" ref="AL146:AL148" si="586">N146+Z146</f>
        <v>0</v>
      </c>
      <c r="AM146" s="30">
        <f t="shared" ref="AM146:AM148" si="587">O146+AA146</f>
        <v>0</v>
      </c>
      <c r="AN146" s="30">
        <f t="shared" ref="AN146:AN148" si="588">P146+AB146</f>
        <v>0</v>
      </c>
      <c r="AO146" s="30">
        <f t="shared" ref="AO146:AO148" si="589">Q146+AC146</f>
        <v>0</v>
      </c>
      <c r="AP146" s="30">
        <f t="shared" ref="AP146:AP148" si="590">R146+AD146</f>
        <v>0</v>
      </c>
      <c r="AQ146" s="31">
        <f t="shared" ref="AQ146:AQ148" si="591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80" t="s">
        <v>2</v>
      </c>
      <c r="E147" s="580"/>
      <c r="F147" s="580"/>
      <c r="G147" s="581"/>
      <c r="H147" s="76">
        <f t="shared" si="566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9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72"/>
        <v>0</v>
      </c>
      <c r="AG147" s="29">
        <f t="shared" si="581"/>
        <v>0</v>
      </c>
      <c r="AH147" s="92">
        <f t="shared" si="582"/>
        <v>0</v>
      </c>
      <c r="AI147" s="31">
        <f t="shared" si="583"/>
        <v>0</v>
      </c>
      <c r="AJ147" s="326">
        <f t="shared" si="584"/>
        <v>0</v>
      </c>
      <c r="AK147" s="290">
        <f t="shared" si="585"/>
        <v>0</v>
      </c>
      <c r="AL147" s="30">
        <f t="shared" si="586"/>
        <v>0</v>
      </c>
      <c r="AM147" s="30">
        <f t="shared" si="587"/>
        <v>0</v>
      </c>
      <c r="AN147" s="30">
        <f t="shared" si="588"/>
        <v>0</v>
      </c>
      <c r="AO147" s="30">
        <f t="shared" si="589"/>
        <v>0</v>
      </c>
      <c r="AP147" s="30">
        <f t="shared" si="590"/>
        <v>0</v>
      </c>
      <c r="AQ147" s="31">
        <f t="shared" si="591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80" t="s">
        <v>3</v>
      </c>
      <c r="E148" s="580"/>
      <c r="F148" s="580"/>
      <c r="G148" s="580"/>
      <c r="H148" s="76">
        <f t="shared" si="566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9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72"/>
        <v>0</v>
      </c>
      <c r="AG148" s="29">
        <f t="shared" si="581"/>
        <v>0</v>
      </c>
      <c r="AH148" s="92">
        <f t="shared" si="582"/>
        <v>0</v>
      </c>
      <c r="AI148" s="31">
        <f t="shared" si="583"/>
        <v>0</v>
      </c>
      <c r="AJ148" s="326">
        <f t="shared" si="584"/>
        <v>0</v>
      </c>
      <c r="AK148" s="290">
        <f t="shared" si="585"/>
        <v>0</v>
      </c>
      <c r="AL148" s="30">
        <f t="shared" si="586"/>
        <v>0</v>
      </c>
      <c r="AM148" s="30">
        <f t="shared" si="587"/>
        <v>0</v>
      </c>
      <c r="AN148" s="30">
        <f t="shared" si="588"/>
        <v>0</v>
      </c>
      <c r="AO148" s="30">
        <f t="shared" si="589"/>
        <v>0</v>
      </c>
      <c r="AP148" s="30">
        <f t="shared" si="590"/>
        <v>0</v>
      </c>
      <c r="AQ148" s="31">
        <f t="shared" si="591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76">
        <v>32</v>
      </c>
      <c r="B149" s="577"/>
      <c r="C149" s="90"/>
      <c r="D149" s="578" t="s">
        <v>4</v>
      </c>
      <c r="E149" s="578"/>
      <c r="F149" s="578"/>
      <c r="G149" s="579"/>
      <c r="H149" s="75">
        <f t="shared" si="566"/>
        <v>0</v>
      </c>
      <c r="I149" s="77">
        <f t="shared" ref="I149:S149" si="592">SUM(I150:I153)</f>
        <v>0</v>
      </c>
      <c r="J149" s="61">
        <f t="shared" ref="J149" si="593">SUM(J150:J153)</f>
        <v>0</v>
      </c>
      <c r="K149" s="79">
        <f t="shared" si="592"/>
        <v>0</v>
      </c>
      <c r="L149" s="301">
        <f t="shared" si="592"/>
        <v>0</v>
      </c>
      <c r="M149" s="95">
        <f t="shared" si="592"/>
        <v>0</v>
      </c>
      <c r="N149" s="78">
        <f t="shared" si="592"/>
        <v>0</v>
      </c>
      <c r="O149" s="78">
        <f t="shared" ref="O149" si="594">SUM(O150:O153)</f>
        <v>0</v>
      </c>
      <c r="P149" s="78">
        <f t="shared" si="592"/>
        <v>0</v>
      </c>
      <c r="Q149" s="78">
        <f t="shared" si="592"/>
        <v>0</v>
      </c>
      <c r="R149" s="78">
        <f t="shared" si="592"/>
        <v>0</v>
      </c>
      <c r="S149" s="79">
        <f t="shared" si="592"/>
        <v>0</v>
      </c>
      <c r="T149" s="237">
        <f t="shared" si="569"/>
        <v>0</v>
      </c>
      <c r="U149" s="77">
        <f t="shared" ref="U149:AE149" si="595">SUM(U150:U153)</f>
        <v>0</v>
      </c>
      <c r="V149" s="61">
        <f t="shared" ref="V149" si="596">SUM(V150:V153)</f>
        <v>0</v>
      </c>
      <c r="W149" s="79">
        <f t="shared" si="595"/>
        <v>0</v>
      </c>
      <c r="X149" s="301">
        <f t="shared" si="595"/>
        <v>0</v>
      </c>
      <c r="Y149" s="95">
        <f t="shared" si="595"/>
        <v>0</v>
      </c>
      <c r="Z149" s="78">
        <f t="shared" si="595"/>
        <v>0</v>
      </c>
      <c r="AA149" s="78">
        <f t="shared" ref="AA149" si="597">SUM(AA150:AA153)</f>
        <v>0</v>
      </c>
      <c r="AB149" s="78">
        <f t="shared" si="595"/>
        <v>0</v>
      </c>
      <c r="AC149" s="78">
        <f t="shared" si="595"/>
        <v>0</v>
      </c>
      <c r="AD149" s="78">
        <f t="shared" si="595"/>
        <v>0</v>
      </c>
      <c r="AE149" s="79">
        <f t="shared" si="595"/>
        <v>0</v>
      </c>
      <c r="AF149" s="262">
        <f t="shared" si="572"/>
        <v>0</v>
      </c>
      <c r="AG149" s="315">
        <f t="shared" ref="AG149:AQ149" si="598">SUM(AG150:AG153)</f>
        <v>0</v>
      </c>
      <c r="AH149" s="263">
        <f t="shared" ref="AH149" si="599">SUM(AH150:AH153)</f>
        <v>0</v>
      </c>
      <c r="AI149" s="239">
        <f t="shared" si="598"/>
        <v>0</v>
      </c>
      <c r="AJ149" s="303">
        <f t="shared" si="598"/>
        <v>0</v>
      </c>
      <c r="AK149" s="240">
        <f t="shared" si="598"/>
        <v>0</v>
      </c>
      <c r="AL149" s="241">
        <f t="shared" si="598"/>
        <v>0</v>
      </c>
      <c r="AM149" s="241">
        <f t="shared" ref="AM149" si="600">SUM(AM150:AM153)</f>
        <v>0</v>
      </c>
      <c r="AN149" s="241">
        <f t="shared" si="598"/>
        <v>0</v>
      </c>
      <c r="AO149" s="241">
        <f t="shared" si="598"/>
        <v>0</v>
      </c>
      <c r="AP149" s="241">
        <f t="shared" si="598"/>
        <v>0</v>
      </c>
      <c r="AQ149" s="239">
        <f t="shared" si="598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80" t="s">
        <v>5</v>
      </c>
      <c r="E150" s="580"/>
      <c r="F150" s="580"/>
      <c r="G150" s="580"/>
      <c r="H150" s="76">
        <f t="shared" si="566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9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72"/>
        <v>0</v>
      </c>
      <c r="AG150" s="29">
        <f t="shared" ref="AG150:AG153" si="601">I150+U150</f>
        <v>0</v>
      </c>
      <c r="AH150" s="92">
        <f t="shared" ref="AH150:AH153" si="602">J150+V150</f>
        <v>0</v>
      </c>
      <c r="AI150" s="31">
        <f t="shared" ref="AI150:AI153" si="603">K150+W150</f>
        <v>0</v>
      </c>
      <c r="AJ150" s="326">
        <f t="shared" ref="AJ150:AJ153" si="604">L150+X150</f>
        <v>0</v>
      </c>
      <c r="AK150" s="290">
        <f t="shared" ref="AK150:AK153" si="605">M150+Y150</f>
        <v>0</v>
      </c>
      <c r="AL150" s="30">
        <f t="shared" ref="AL150:AL153" si="606">N150+Z150</f>
        <v>0</v>
      </c>
      <c r="AM150" s="30">
        <f t="shared" ref="AM150:AM153" si="607">O150+AA150</f>
        <v>0</v>
      </c>
      <c r="AN150" s="30">
        <f t="shared" ref="AN150:AN153" si="608">P150+AB150</f>
        <v>0</v>
      </c>
      <c r="AO150" s="30">
        <f t="shared" ref="AO150:AO153" si="609">Q150+AC150</f>
        <v>0</v>
      </c>
      <c r="AP150" s="30">
        <f t="shared" ref="AP150:AP153" si="610">R150+AD150</f>
        <v>0</v>
      </c>
      <c r="AQ150" s="31">
        <f t="shared" ref="AQ150:AQ153" si="611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80" t="s">
        <v>6</v>
      </c>
      <c r="E151" s="580"/>
      <c r="F151" s="580"/>
      <c r="G151" s="580"/>
      <c r="H151" s="76">
        <f t="shared" si="566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9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72"/>
        <v>0</v>
      </c>
      <c r="AG151" s="29">
        <f t="shared" si="601"/>
        <v>0</v>
      </c>
      <c r="AH151" s="92">
        <f t="shared" si="602"/>
        <v>0</v>
      </c>
      <c r="AI151" s="31">
        <f t="shared" si="603"/>
        <v>0</v>
      </c>
      <c r="AJ151" s="326">
        <f t="shared" si="604"/>
        <v>0</v>
      </c>
      <c r="AK151" s="290">
        <f t="shared" si="605"/>
        <v>0</v>
      </c>
      <c r="AL151" s="30">
        <f t="shared" si="606"/>
        <v>0</v>
      </c>
      <c r="AM151" s="30">
        <f t="shared" si="607"/>
        <v>0</v>
      </c>
      <c r="AN151" s="30">
        <f t="shared" si="608"/>
        <v>0</v>
      </c>
      <c r="AO151" s="30">
        <f t="shared" si="609"/>
        <v>0</v>
      </c>
      <c r="AP151" s="30">
        <f t="shared" si="610"/>
        <v>0</v>
      </c>
      <c r="AQ151" s="31">
        <f t="shared" si="611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80" t="s">
        <v>7</v>
      </c>
      <c r="E152" s="580"/>
      <c r="F152" s="580"/>
      <c r="G152" s="580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601"/>
        <v>0</v>
      </c>
      <c r="AH152" s="92">
        <f t="shared" si="602"/>
        <v>0</v>
      </c>
      <c r="AI152" s="31">
        <f t="shared" si="603"/>
        <v>0</v>
      </c>
      <c r="AJ152" s="326">
        <f t="shared" si="604"/>
        <v>0</v>
      </c>
      <c r="AK152" s="290">
        <f t="shared" si="605"/>
        <v>0</v>
      </c>
      <c r="AL152" s="30">
        <f t="shared" si="606"/>
        <v>0</v>
      </c>
      <c r="AM152" s="30">
        <f t="shared" si="607"/>
        <v>0</v>
      </c>
      <c r="AN152" s="30">
        <f t="shared" si="608"/>
        <v>0</v>
      </c>
      <c r="AO152" s="30">
        <f t="shared" si="609"/>
        <v>0</v>
      </c>
      <c r="AP152" s="30">
        <f t="shared" si="610"/>
        <v>0</v>
      </c>
      <c r="AQ152" s="31">
        <f t="shared" si="611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80" t="s">
        <v>8</v>
      </c>
      <c r="E153" s="580"/>
      <c r="F153" s="580"/>
      <c r="G153" s="581"/>
      <c r="H153" s="76">
        <f t="shared" ref="H153" si="612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3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4">SUM(AG153:AQ153)</f>
        <v>0</v>
      </c>
      <c r="AG153" s="29">
        <f t="shared" si="601"/>
        <v>0</v>
      </c>
      <c r="AH153" s="92">
        <f t="shared" si="602"/>
        <v>0</v>
      </c>
      <c r="AI153" s="31">
        <f t="shared" si="603"/>
        <v>0</v>
      </c>
      <c r="AJ153" s="326">
        <f t="shared" si="604"/>
        <v>0</v>
      </c>
      <c r="AK153" s="290">
        <f t="shared" si="605"/>
        <v>0</v>
      </c>
      <c r="AL153" s="30">
        <f t="shared" si="606"/>
        <v>0</v>
      </c>
      <c r="AM153" s="30">
        <f t="shared" si="607"/>
        <v>0</v>
      </c>
      <c r="AN153" s="30">
        <f t="shared" si="608"/>
        <v>0</v>
      </c>
      <c r="AO153" s="30">
        <f t="shared" si="609"/>
        <v>0</v>
      </c>
      <c r="AP153" s="30">
        <f t="shared" si="610"/>
        <v>0</v>
      </c>
      <c r="AQ153" s="31">
        <f t="shared" si="611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654"/>
      <c r="AT154" s="654"/>
      <c r="AU154" s="654"/>
      <c r="AV154" s="654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2" t="s">
        <v>305</v>
      </c>
      <c r="B155" s="583"/>
      <c r="C155" s="583"/>
      <c r="D155" s="584" t="s">
        <v>130</v>
      </c>
      <c r="E155" s="584"/>
      <c r="F155" s="584"/>
      <c r="G155" s="585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5">K156+K162</f>
        <v>0</v>
      </c>
      <c r="L155" s="300">
        <f t="shared" si="615"/>
        <v>0</v>
      </c>
      <c r="M155" s="120">
        <f t="shared" si="615"/>
        <v>0</v>
      </c>
      <c r="N155" s="85">
        <f t="shared" si="615"/>
        <v>0</v>
      </c>
      <c r="O155" s="85">
        <f t="shared" ref="O155" si="616">O156+O162</f>
        <v>0</v>
      </c>
      <c r="P155" s="85">
        <f t="shared" si="615"/>
        <v>0</v>
      </c>
      <c r="Q155" s="85">
        <f t="shared" si="615"/>
        <v>0</v>
      </c>
      <c r="R155" s="85">
        <f t="shared" si="615"/>
        <v>0</v>
      </c>
      <c r="S155" s="86">
        <f t="shared" si="615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7">W156+W162</f>
        <v>0</v>
      </c>
      <c r="X155" s="300">
        <f t="shared" si="617"/>
        <v>0</v>
      </c>
      <c r="Y155" s="120">
        <f t="shared" si="617"/>
        <v>0</v>
      </c>
      <c r="Z155" s="85">
        <f t="shared" si="617"/>
        <v>0</v>
      </c>
      <c r="AA155" s="85">
        <f t="shared" ref="AA155" si="618">AA156+AA162</f>
        <v>0</v>
      </c>
      <c r="AB155" s="85">
        <f t="shared" si="617"/>
        <v>0</v>
      </c>
      <c r="AC155" s="85">
        <f t="shared" si="617"/>
        <v>0</v>
      </c>
      <c r="AD155" s="85">
        <f t="shared" si="617"/>
        <v>0</v>
      </c>
      <c r="AE155" s="86">
        <f t="shared" si="617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9">AI156+AI162</f>
        <v>0</v>
      </c>
      <c r="AJ155" s="471">
        <f t="shared" si="619"/>
        <v>0</v>
      </c>
      <c r="AK155" s="472">
        <f t="shared" si="619"/>
        <v>0</v>
      </c>
      <c r="AL155" s="473">
        <f t="shared" si="619"/>
        <v>0</v>
      </c>
      <c r="AM155" s="473">
        <f t="shared" ref="AM155" si="620">AM156+AM162</f>
        <v>0</v>
      </c>
      <c r="AN155" s="473">
        <f t="shared" si="619"/>
        <v>0</v>
      </c>
      <c r="AO155" s="473">
        <f t="shared" si="619"/>
        <v>0</v>
      </c>
      <c r="AP155" s="473">
        <f t="shared" si="619"/>
        <v>0</v>
      </c>
      <c r="AQ155" s="470">
        <f t="shared" si="619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78" t="s">
        <v>16</v>
      </c>
      <c r="E156" s="578"/>
      <c r="F156" s="578"/>
      <c r="G156" s="579"/>
      <c r="H156" s="75">
        <f t="shared" ref="H156:H159" si="621">SUM(I156:S156)</f>
        <v>0</v>
      </c>
      <c r="I156" s="77">
        <f>I157</f>
        <v>0</v>
      </c>
      <c r="J156" s="61">
        <f>J157</f>
        <v>0</v>
      </c>
      <c r="K156" s="79">
        <f t="shared" ref="K156:AQ156" si="622">K157</f>
        <v>0</v>
      </c>
      <c r="L156" s="301">
        <f t="shared" si="622"/>
        <v>0</v>
      </c>
      <c r="M156" s="95">
        <f t="shared" si="622"/>
        <v>0</v>
      </c>
      <c r="N156" s="78">
        <f t="shared" si="622"/>
        <v>0</v>
      </c>
      <c r="O156" s="78">
        <f t="shared" si="622"/>
        <v>0</v>
      </c>
      <c r="P156" s="78">
        <f t="shared" si="622"/>
        <v>0</v>
      </c>
      <c r="Q156" s="78">
        <f t="shared" si="622"/>
        <v>0</v>
      </c>
      <c r="R156" s="78">
        <f t="shared" si="622"/>
        <v>0</v>
      </c>
      <c r="S156" s="79">
        <f t="shared" si="622"/>
        <v>0</v>
      </c>
      <c r="T156" s="237">
        <f t="shared" ref="T156:T159" si="623">SUM(U156:AE156)</f>
        <v>0</v>
      </c>
      <c r="U156" s="77">
        <f>U157</f>
        <v>0</v>
      </c>
      <c r="V156" s="61">
        <f>V157</f>
        <v>0</v>
      </c>
      <c r="W156" s="79">
        <f t="shared" si="622"/>
        <v>0</v>
      </c>
      <c r="X156" s="301">
        <f t="shared" si="622"/>
        <v>0</v>
      </c>
      <c r="Y156" s="95">
        <f t="shared" si="622"/>
        <v>0</v>
      </c>
      <c r="Z156" s="78">
        <f t="shared" si="622"/>
        <v>0</v>
      </c>
      <c r="AA156" s="78">
        <f t="shared" si="622"/>
        <v>0</v>
      </c>
      <c r="AB156" s="78">
        <f t="shared" si="622"/>
        <v>0</v>
      </c>
      <c r="AC156" s="78">
        <f t="shared" si="622"/>
        <v>0</v>
      </c>
      <c r="AD156" s="78">
        <f t="shared" si="622"/>
        <v>0</v>
      </c>
      <c r="AE156" s="79">
        <f t="shared" si="622"/>
        <v>0</v>
      </c>
      <c r="AF156" s="262">
        <f t="shared" ref="AF156:AF159" si="624">SUM(AG156:AQ156)</f>
        <v>0</v>
      </c>
      <c r="AG156" s="315">
        <f>AG157</f>
        <v>0</v>
      </c>
      <c r="AH156" s="263">
        <f>AH157</f>
        <v>0</v>
      </c>
      <c r="AI156" s="239">
        <f t="shared" si="622"/>
        <v>0</v>
      </c>
      <c r="AJ156" s="303">
        <f t="shared" si="622"/>
        <v>0</v>
      </c>
      <c r="AK156" s="240">
        <f t="shared" si="622"/>
        <v>0</v>
      </c>
      <c r="AL156" s="241">
        <f t="shared" si="622"/>
        <v>0</v>
      </c>
      <c r="AM156" s="241">
        <f t="shared" si="622"/>
        <v>0</v>
      </c>
      <c r="AN156" s="241">
        <f t="shared" si="622"/>
        <v>0</v>
      </c>
      <c r="AO156" s="241">
        <f t="shared" si="622"/>
        <v>0</v>
      </c>
      <c r="AP156" s="241">
        <f t="shared" si="622"/>
        <v>0</v>
      </c>
      <c r="AQ156" s="239">
        <f t="shared" si="622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76">
        <v>32</v>
      </c>
      <c r="B157" s="577"/>
      <c r="C157" s="90"/>
      <c r="D157" s="578" t="s">
        <v>4</v>
      </c>
      <c r="E157" s="578"/>
      <c r="F157" s="578"/>
      <c r="G157" s="579"/>
      <c r="H157" s="75">
        <f t="shared" si="621"/>
        <v>0</v>
      </c>
      <c r="I157" s="77">
        <f>SUM(I158:I161)</f>
        <v>0</v>
      </c>
      <c r="J157" s="61">
        <f>SUM(J158:J161)</f>
        <v>0</v>
      </c>
      <c r="K157" s="79">
        <f t="shared" ref="K157:S157" si="625">SUM(K158:K161)</f>
        <v>0</v>
      </c>
      <c r="L157" s="301">
        <f t="shared" si="625"/>
        <v>0</v>
      </c>
      <c r="M157" s="95">
        <f t="shared" si="625"/>
        <v>0</v>
      </c>
      <c r="N157" s="78">
        <f t="shared" si="625"/>
        <v>0</v>
      </c>
      <c r="O157" s="78">
        <f t="shared" ref="O157" si="626">SUM(O158:O161)</f>
        <v>0</v>
      </c>
      <c r="P157" s="78">
        <f t="shared" si="625"/>
        <v>0</v>
      </c>
      <c r="Q157" s="78">
        <f t="shared" si="625"/>
        <v>0</v>
      </c>
      <c r="R157" s="78">
        <f t="shared" si="625"/>
        <v>0</v>
      </c>
      <c r="S157" s="79">
        <f t="shared" si="625"/>
        <v>0</v>
      </c>
      <c r="T157" s="237">
        <f t="shared" si="623"/>
        <v>0</v>
      </c>
      <c r="U157" s="77">
        <f>SUM(U158:U161)</f>
        <v>0</v>
      </c>
      <c r="V157" s="61">
        <f>SUM(V158:V161)</f>
        <v>0</v>
      </c>
      <c r="W157" s="79">
        <f t="shared" ref="W157:AE157" si="627">SUM(W158:W161)</f>
        <v>0</v>
      </c>
      <c r="X157" s="301">
        <f t="shared" si="627"/>
        <v>0</v>
      </c>
      <c r="Y157" s="95">
        <f t="shared" si="627"/>
        <v>0</v>
      </c>
      <c r="Z157" s="78">
        <f t="shared" si="627"/>
        <v>0</v>
      </c>
      <c r="AA157" s="78">
        <f t="shared" ref="AA157" si="628">SUM(AA158:AA161)</f>
        <v>0</v>
      </c>
      <c r="AB157" s="78">
        <f t="shared" si="627"/>
        <v>0</v>
      </c>
      <c r="AC157" s="78">
        <f t="shared" si="627"/>
        <v>0</v>
      </c>
      <c r="AD157" s="78">
        <f t="shared" si="627"/>
        <v>0</v>
      </c>
      <c r="AE157" s="79">
        <f t="shared" si="627"/>
        <v>0</v>
      </c>
      <c r="AF157" s="262">
        <f t="shared" si="624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9">SUM(AI158:AI161)</f>
        <v>0</v>
      </c>
      <c r="AJ157" s="303">
        <f t="shared" si="629"/>
        <v>0</v>
      </c>
      <c r="AK157" s="240">
        <f t="shared" si="629"/>
        <v>0</v>
      </c>
      <c r="AL157" s="241">
        <f t="shared" si="629"/>
        <v>0</v>
      </c>
      <c r="AM157" s="241">
        <f t="shared" ref="AM157" si="630">SUM(AM158:AM161)</f>
        <v>0</v>
      </c>
      <c r="AN157" s="241">
        <f t="shared" si="629"/>
        <v>0</v>
      </c>
      <c r="AO157" s="241">
        <f t="shared" si="629"/>
        <v>0</v>
      </c>
      <c r="AP157" s="241">
        <f t="shared" si="629"/>
        <v>0</v>
      </c>
      <c r="AQ157" s="239">
        <f t="shared" si="629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80" t="s">
        <v>5</v>
      </c>
      <c r="E158" s="580"/>
      <c r="F158" s="580"/>
      <c r="G158" s="580"/>
      <c r="H158" s="76">
        <f t="shared" si="621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3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4"/>
        <v>0</v>
      </c>
      <c r="AG158" s="29">
        <f t="shared" ref="AG158:AG161" si="631">I158+U158</f>
        <v>0</v>
      </c>
      <c r="AH158" s="92">
        <f t="shared" ref="AH158:AH161" si="632">J158+V158</f>
        <v>0</v>
      </c>
      <c r="AI158" s="31">
        <f t="shared" ref="AI158:AI161" si="633">K158+W158</f>
        <v>0</v>
      </c>
      <c r="AJ158" s="326">
        <f t="shared" ref="AJ158:AJ161" si="634">L158+X158</f>
        <v>0</v>
      </c>
      <c r="AK158" s="290">
        <f t="shared" ref="AK158:AK161" si="635">M158+Y158</f>
        <v>0</v>
      </c>
      <c r="AL158" s="30">
        <f t="shared" ref="AL158:AL161" si="636">N158+Z158</f>
        <v>0</v>
      </c>
      <c r="AM158" s="30">
        <f t="shared" ref="AM158:AM161" si="637">O158+AA158</f>
        <v>0</v>
      </c>
      <c r="AN158" s="30">
        <f t="shared" ref="AN158:AN161" si="638">P158+AB158</f>
        <v>0</v>
      </c>
      <c r="AO158" s="30">
        <f t="shared" ref="AO158:AO161" si="639">Q158+AC158</f>
        <v>0</v>
      </c>
      <c r="AP158" s="30">
        <f t="shared" ref="AP158:AP161" si="640">R158+AD158</f>
        <v>0</v>
      </c>
      <c r="AQ158" s="31">
        <f t="shared" ref="AQ158:AQ160" si="641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80" t="s">
        <v>6</v>
      </c>
      <c r="E159" s="580"/>
      <c r="F159" s="580"/>
      <c r="G159" s="580"/>
      <c r="H159" s="76">
        <f t="shared" si="621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3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4"/>
        <v>0</v>
      </c>
      <c r="AG159" s="29">
        <f t="shared" si="631"/>
        <v>0</v>
      </c>
      <c r="AH159" s="92">
        <f t="shared" si="632"/>
        <v>0</v>
      </c>
      <c r="AI159" s="31">
        <f t="shared" si="633"/>
        <v>0</v>
      </c>
      <c r="AJ159" s="326">
        <f t="shared" si="634"/>
        <v>0</v>
      </c>
      <c r="AK159" s="290">
        <f t="shared" si="635"/>
        <v>0</v>
      </c>
      <c r="AL159" s="30">
        <f t="shared" si="636"/>
        <v>0</v>
      </c>
      <c r="AM159" s="30">
        <f t="shared" si="637"/>
        <v>0</v>
      </c>
      <c r="AN159" s="30">
        <f t="shared" si="638"/>
        <v>0</v>
      </c>
      <c r="AO159" s="30">
        <f t="shared" si="639"/>
        <v>0</v>
      </c>
      <c r="AP159" s="30">
        <f t="shared" si="640"/>
        <v>0</v>
      </c>
      <c r="AQ159" s="31">
        <f t="shared" si="641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80" t="s">
        <v>7</v>
      </c>
      <c r="E160" s="580"/>
      <c r="F160" s="580"/>
      <c r="G160" s="580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31"/>
        <v>0</v>
      </c>
      <c r="AH160" s="92">
        <f t="shared" si="632"/>
        <v>0</v>
      </c>
      <c r="AI160" s="31">
        <f t="shared" si="633"/>
        <v>0</v>
      </c>
      <c r="AJ160" s="326">
        <f t="shared" si="634"/>
        <v>0</v>
      </c>
      <c r="AK160" s="290">
        <f t="shared" si="635"/>
        <v>0</v>
      </c>
      <c r="AL160" s="30">
        <f t="shared" si="636"/>
        <v>0</v>
      </c>
      <c r="AM160" s="30">
        <f t="shared" si="637"/>
        <v>0</v>
      </c>
      <c r="AN160" s="30">
        <f t="shared" si="638"/>
        <v>0</v>
      </c>
      <c r="AO160" s="30">
        <f t="shared" si="639"/>
        <v>0</v>
      </c>
      <c r="AP160" s="30">
        <f t="shared" si="640"/>
        <v>0</v>
      </c>
      <c r="AQ160" s="31">
        <f t="shared" si="641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80" t="s">
        <v>8</v>
      </c>
      <c r="E161" s="580"/>
      <c r="F161" s="580"/>
      <c r="G161" s="581"/>
      <c r="H161" s="76">
        <f t="shared" ref="H161:H162" si="642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3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4">SUM(AG161:AQ161)</f>
        <v>0</v>
      </c>
      <c r="AG161" s="29">
        <f t="shared" si="631"/>
        <v>0</v>
      </c>
      <c r="AH161" s="92">
        <f t="shared" si="632"/>
        <v>0</v>
      </c>
      <c r="AI161" s="31">
        <f t="shared" si="633"/>
        <v>0</v>
      </c>
      <c r="AJ161" s="326">
        <f t="shared" si="634"/>
        <v>0</v>
      </c>
      <c r="AK161" s="290">
        <f t="shared" si="635"/>
        <v>0</v>
      </c>
      <c r="AL161" s="30">
        <f t="shared" si="636"/>
        <v>0</v>
      </c>
      <c r="AM161" s="30">
        <f t="shared" si="637"/>
        <v>0</v>
      </c>
      <c r="AN161" s="30">
        <f t="shared" si="638"/>
        <v>0</v>
      </c>
      <c r="AO161" s="30">
        <f t="shared" si="639"/>
        <v>0</v>
      </c>
      <c r="AP161" s="30">
        <f t="shared" si="640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6" t="s">
        <v>17</v>
      </c>
      <c r="E162" s="586"/>
      <c r="F162" s="586"/>
      <c r="G162" s="587"/>
      <c r="H162" s="75">
        <f t="shared" si="642"/>
        <v>0</v>
      </c>
      <c r="I162" s="77">
        <f>I163</f>
        <v>0</v>
      </c>
      <c r="J162" s="61">
        <f>J163</f>
        <v>0</v>
      </c>
      <c r="K162" s="79">
        <f t="shared" ref="K162:AI163" si="645">K163</f>
        <v>0</v>
      </c>
      <c r="L162" s="301">
        <f t="shared" si="645"/>
        <v>0</v>
      </c>
      <c r="M162" s="95">
        <f t="shared" si="645"/>
        <v>0</v>
      </c>
      <c r="N162" s="78">
        <f t="shared" si="645"/>
        <v>0</v>
      </c>
      <c r="O162" s="78">
        <f t="shared" si="645"/>
        <v>0</v>
      </c>
      <c r="P162" s="78">
        <f t="shared" si="645"/>
        <v>0</v>
      </c>
      <c r="Q162" s="78">
        <f t="shared" si="645"/>
        <v>0</v>
      </c>
      <c r="R162" s="78">
        <f t="shared" si="645"/>
        <v>0</v>
      </c>
      <c r="S162" s="79">
        <f t="shared" si="645"/>
        <v>0</v>
      </c>
      <c r="T162" s="237">
        <f t="shared" si="643"/>
        <v>0</v>
      </c>
      <c r="U162" s="77">
        <f>U163</f>
        <v>0</v>
      </c>
      <c r="V162" s="61">
        <f>V163</f>
        <v>0</v>
      </c>
      <c r="W162" s="79">
        <f t="shared" si="645"/>
        <v>0</v>
      </c>
      <c r="X162" s="301">
        <f t="shared" si="645"/>
        <v>0</v>
      </c>
      <c r="Y162" s="95">
        <f t="shared" si="645"/>
        <v>0</v>
      </c>
      <c r="Z162" s="78">
        <f t="shared" si="645"/>
        <v>0</v>
      </c>
      <c r="AA162" s="78">
        <f t="shared" si="645"/>
        <v>0</v>
      </c>
      <c r="AB162" s="78">
        <f t="shared" si="645"/>
        <v>0</v>
      </c>
      <c r="AC162" s="78">
        <f t="shared" si="645"/>
        <v>0</v>
      </c>
      <c r="AD162" s="78">
        <f t="shared" si="645"/>
        <v>0</v>
      </c>
      <c r="AE162" s="79">
        <f t="shared" si="645"/>
        <v>0</v>
      </c>
      <c r="AF162" s="262">
        <f t="shared" si="644"/>
        <v>0</v>
      </c>
      <c r="AG162" s="315">
        <f>AG163</f>
        <v>0</v>
      </c>
      <c r="AH162" s="263">
        <f>AH163</f>
        <v>0</v>
      </c>
      <c r="AI162" s="239">
        <f t="shared" si="645"/>
        <v>0</v>
      </c>
      <c r="AJ162" s="303">
        <f t="shared" ref="AI162:AQ163" si="646">AJ163</f>
        <v>0</v>
      </c>
      <c r="AK162" s="240">
        <f t="shared" si="646"/>
        <v>0</v>
      </c>
      <c r="AL162" s="241">
        <f t="shared" si="646"/>
        <v>0</v>
      </c>
      <c r="AM162" s="241">
        <f t="shared" si="646"/>
        <v>0</v>
      </c>
      <c r="AN162" s="241">
        <f t="shared" si="646"/>
        <v>0</v>
      </c>
      <c r="AO162" s="241">
        <f t="shared" si="646"/>
        <v>0</v>
      </c>
      <c r="AP162" s="241">
        <f t="shared" si="646"/>
        <v>0</v>
      </c>
      <c r="AQ162" s="239">
        <f t="shared" si="646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76">
        <v>42</v>
      </c>
      <c r="B163" s="577"/>
      <c r="C163" s="437"/>
      <c r="D163" s="578" t="s">
        <v>45</v>
      </c>
      <c r="E163" s="578"/>
      <c r="F163" s="578"/>
      <c r="G163" s="579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5"/>
        <v>0</v>
      </c>
      <c r="L163" s="301">
        <f t="shared" si="645"/>
        <v>0</v>
      </c>
      <c r="M163" s="95">
        <f t="shared" si="645"/>
        <v>0</v>
      </c>
      <c r="N163" s="78">
        <f t="shared" si="645"/>
        <v>0</v>
      </c>
      <c r="O163" s="78">
        <f t="shared" si="645"/>
        <v>0</v>
      </c>
      <c r="P163" s="78">
        <f t="shared" si="645"/>
        <v>0</v>
      </c>
      <c r="Q163" s="78">
        <f t="shared" si="645"/>
        <v>0</v>
      </c>
      <c r="R163" s="78">
        <f t="shared" si="645"/>
        <v>0</v>
      </c>
      <c r="S163" s="79">
        <f t="shared" si="645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5"/>
        <v>0</v>
      </c>
      <c r="X163" s="301">
        <f t="shared" si="645"/>
        <v>0</v>
      </c>
      <c r="Y163" s="95">
        <f t="shared" si="645"/>
        <v>0</v>
      </c>
      <c r="Z163" s="78">
        <f t="shared" si="645"/>
        <v>0</v>
      </c>
      <c r="AA163" s="78">
        <f t="shared" si="645"/>
        <v>0</v>
      </c>
      <c r="AB163" s="78">
        <f t="shared" si="645"/>
        <v>0</v>
      </c>
      <c r="AC163" s="78">
        <f t="shared" si="645"/>
        <v>0</v>
      </c>
      <c r="AD163" s="78">
        <f t="shared" si="645"/>
        <v>0</v>
      </c>
      <c r="AE163" s="79">
        <f t="shared" si="645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6"/>
        <v>0</v>
      </c>
      <c r="AJ163" s="303">
        <f t="shared" si="646"/>
        <v>0</v>
      </c>
      <c r="AK163" s="240">
        <f t="shared" si="646"/>
        <v>0</v>
      </c>
      <c r="AL163" s="241">
        <f t="shared" si="646"/>
        <v>0</v>
      </c>
      <c r="AM163" s="241">
        <f t="shared" si="646"/>
        <v>0</v>
      </c>
      <c r="AN163" s="241">
        <f t="shared" si="646"/>
        <v>0</v>
      </c>
      <c r="AO163" s="241">
        <f t="shared" si="646"/>
        <v>0</v>
      </c>
      <c r="AP163" s="241">
        <f t="shared" si="646"/>
        <v>0</v>
      </c>
      <c r="AQ163" s="239">
        <f t="shared" si="646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80" t="s">
        <v>11</v>
      </c>
      <c r="E164" s="580"/>
      <c r="F164" s="580"/>
      <c r="G164" s="581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7">I164+U164</f>
        <v>0</v>
      </c>
      <c r="AH164" s="92">
        <f t="shared" ref="AH164" si="648">J164+V164</f>
        <v>0</v>
      </c>
      <c r="AI164" s="31">
        <f t="shared" ref="AI164" si="649">K164+W164</f>
        <v>0</v>
      </c>
      <c r="AJ164" s="326">
        <f t="shared" ref="AJ164" si="650">L164+X164</f>
        <v>0</v>
      </c>
      <c r="AK164" s="290">
        <f t="shared" ref="AK164" si="651">M164+Y164</f>
        <v>0</v>
      </c>
      <c r="AL164" s="30">
        <f t="shared" ref="AL164" si="652">N164+Z164</f>
        <v>0</v>
      </c>
      <c r="AM164" s="30">
        <f t="shared" ref="AM164" si="653">O164+AA164</f>
        <v>0</v>
      </c>
      <c r="AN164" s="30">
        <f t="shared" ref="AN164" si="654">P164+AB164</f>
        <v>0</v>
      </c>
      <c r="AO164" s="30">
        <f t="shared" ref="AO164" si="655">Q164+AC164</f>
        <v>0</v>
      </c>
      <c r="AP164" s="30">
        <f t="shared" ref="AP164" si="656">R164+AD164</f>
        <v>0</v>
      </c>
      <c r="AQ164" s="31">
        <f t="shared" ref="AQ164" si="657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05" t="s">
        <v>126</v>
      </c>
      <c r="J165" s="605"/>
      <c r="K165" s="605"/>
      <c r="L165" s="605"/>
      <c r="M165" s="605"/>
      <c r="N165" s="605"/>
      <c r="O165" s="605"/>
      <c r="P165" s="605"/>
      <c r="Q165" s="605"/>
      <c r="R165" s="605"/>
      <c r="S165" s="605"/>
      <c r="T165" s="391"/>
      <c r="U165" s="605" t="s">
        <v>126</v>
      </c>
      <c r="V165" s="605"/>
      <c r="W165" s="605"/>
      <c r="X165" s="605"/>
      <c r="Y165" s="605"/>
      <c r="Z165" s="605"/>
      <c r="AA165" s="605"/>
      <c r="AB165" s="605"/>
      <c r="AC165" s="605"/>
      <c r="AD165" s="605"/>
      <c r="AE165" s="605"/>
      <c r="AF165" s="276"/>
      <c r="AG165" s="607" t="s">
        <v>126</v>
      </c>
      <c r="AH165" s="607"/>
      <c r="AI165" s="607"/>
      <c r="AJ165" s="607"/>
      <c r="AK165" s="607"/>
      <c r="AL165" s="607"/>
      <c r="AM165" s="607"/>
      <c r="AN165" s="607"/>
      <c r="AO165" s="607"/>
      <c r="AP165" s="607"/>
      <c r="AQ165" s="608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654"/>
      <c r="AT166" s="654"/>
      <c r="AU166" s="654"/>
      <c r="AV166" s="654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2" t="s">
        <v>305</v>
      </c>
      <c r="B167" s="583"/>
      <c r="C167" s="583"/>
      <c r="D167" s="584" t="s">
        <v>131</v>
      </c>
      <c r="E167" s="584"/>
      <c r="F167" s="584"/>
      <c r="G167" s="585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8">K168</f>
        <v>0</v>
      </c>
      <c r="L167" s="300">
        <f t="shared" si="658"/>
        <v>0</v>
      </c>
      <c r="M167" s="120">
        <f t="shared" si="658"/>
        <v>0</v>
      </c>
      <c r="N167" s="85">
        <f t="shared" si="658"/>
        <v>0</v>
      </c>
      <c r="O167" s="85">
        <f t="shared" si="658"/>
        <v>0</v>
      </c>
      <c r="P167" s="85">
        <f t="shared" si="658"/>
        <v>0</v>
      </c>
      <c r="Q167" s="85">
        <f t="shared" si="658"/>
        <v>0</v>
      </c>
      <c r="R167" s="85">
        <f t="shared" si="658"/>
        <v>0</v>
      </c>
      <c r="S167" s="86">
        <f t="shared" si="658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8"/>
        <v>0</v>
      </c>
      <c r="X167" s="300">
        <f t="shared" si="658"/>
        <v>0</v>
      </c>
      <c r="Y167" s="120">
        <f t="shared" si="658"/>
        <v>0</v>
      </c>
      <c r="Z167" s="85">
        <f t="shared" si="658"/>
        <v>0</v>
      </c>
      <c r="AA167" s="85">
        <f t="shared" si="658"/>
        <v>0</v>
      </c>
      <c r="AB167" s="85">
        <f t="shared" si="658"/>
        <v>0</v>
      </c>
      <c r="AC167" s="85">
        <f t="shared" si="658"/>
        <v>0</v>
      </c>
      <c r="AD167" s="85">
        <f t="shared" si="658"/>
        <v>0</v>
      </c>
      <c r="AE167" s="86">
        <f t="shared" si="658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8"/>
        <v>0</v>
      </c>
      <c r="AJ167" s="471">
        <f t="shared" ref="AI167:AQ168" si="659">AJ168</f>
        <v>0</v>
      </c>
      <c r="AK167" s="472">
        <f t="shared" si="659"/>
        <v>0</v>
      </c>
      <c r="AL167" s="473">
        <f t="shared" si="659"/>
        <v>0</v>
      </c>
      <c r="AM167" s="473">
        <f t="shared" si="659"/>
        <v>0</v>
      </c>
      <c r="AN167" s="473">
        <f t="shared" si="659"/>
        <v>0</v>
      </c>
      <c r="AO167" s="473">
        <f t="shared" si="659"/>
        <v>0</v>
      </c>
      <c r="AP167" s="473">
        <f t="shared" si="659"/>
        <v>0</v>
      </c>
      <c r="AQ167" s="470">
        <f t="shared" si="659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78" t="s">
        <v>16</v>
      </c>
      <c r="E168" s="578"/>
      <c r="F168" s="578"/>
      <c r="G168" s="579"/>
      <c r="H168" s="75">
        <f t="shared" ref="H168:H171" si="660">SUM(I168:S168)</f>
        <v>0</v>
      </c>
      <c r="I168" s="77">
        <f>I169</f>
        <v>0</v>
      </c>
      <c r="J168" s="61">
        <f>J169</f>
        <v>0</v>
      </c>
      <c r="K168" s="79">
        <f t="shared" si="658"/>
        <v>0</v>
      </c>
      <c r="L168" s="301">
        <f t="shared" si="658"/>
        <v>0</v>
      </c>
      <c r="M168" s="95">
        <f t="shared" si="658"/>
        <v>0</v>
      </c>
      <c r="N168" s="78">
        <f t="shared" si="658"/>
        <v>0</v>
      </c>
      <c r="O168" s="78">
        <f t="shared" si="658"/>
        <v>0</v>
      </c>
      <c r="P168" s="78">
        <f t="shared" si="658"/>
        <v>0</v>
      </c>
      <c r="Q168" s="78">
        <f t="shared" si="658"/>
        <v>0</v>
      </c>
      <c r="R168" s="78">
        <f t="shared" si="658"/>
        <v>0</v>
      </c>
      <c r="S168" s="79">
        <f t="shared" si="658"/>
        <v>0</v>
      </c>
      <c r="T168" s="237">
        <f t="shared" ref="T168:T171" si="661">SUM(U168:AE168)</f>
        <v>0</v>
      </c>
      <c r="U168" s="77">
        <f>U169</f>
        <v>0</v>
      </c>
      <c r="V168" s="61">
        <f>V169</f>
        <v>0</v>
      </c>
      <c r="W168" s="79">
        <f t="shared" si="658"/>
        <v>0</v>
      </c>
      <c r="X168" s="301">
        <f t="shared" si="658"/>
        <v>0</v>
      </c>
      <c r="Y168" s="95">
        <f t="shared" si="658"/>
        <v>0</v>
      </c>
      <c r="Z168" s="78">
        <f t="shared" si="658"/>
        <v>0</v>
      </c>
      <c r="AA168" s="78">
        <f t="shared" si="658"/>
        <v>0</v>
      </c>
      <c r="AB168" s="78">
        <f t="shared" si="658"/>
        <v>0</v>
      </c>
      <c r="AC168" s="78">
        <f t="shared" si="658"/>
        <v>0</v>
      </c>
      <c r="AD168" s="78">
        <f t="shared" si="658"/>
        <v>0</v>
      </c>
      <c r="AE168" s="79">
        <f t="shared" si="658"/>
        <v>0</v>
      </c>
      <c r="AF168" s="262">
        <f t="shared" ref="AF168:AF171" si="662">SUM(AG168:AQ168)</f>
        <v>0</v>
      </c>
      <c r="AG168" s="315">
        <f>AG169</f>
        <v>0</v>
      </c>
      <c r="AH168" s="263">
        <f>AH169</f>
        <v>0</v>
      </c>
      <c r="AI168" s="239">
        <f t="shared" si="659"/>
        <v>0</v>
      </c>
      <c r="AJ168" s="303">
        <f t="shared" si="659"/>
        <v>0</v>
      </c>
      <c r="AK168" s="240">
        <f t="shared" si="659"/>
        <v>0</v>
      </c>
      <c r="AL168" s="241">
        <f t="shared" si="659"/>
        <v>0</v>
      </c>
      <c r="AM168" s="241">
        <f t="shared" si="659"/>
        <v>0</v>
      </c>
      <c r="AN168" s="241">
        <f t="shared" si="659"/>
        <v>0</v>
      </c>
      <c r="AO168" s="241">
        <f t="shared" si="659"/>
        <v>0</v>
      </c>
      <c r="AP168" s="241">
        <f t="shared" si="659"/>
        <v>0</v>
      </c>
      <c r="AQ168" s="239">
        <f t="shared" si="659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76">
        <v>32</v>
      </c>
      <c r="B169" s="577"/>
      <c r="C169" s="90"/>
      <c r="D169" s="578" t="s">
        <v>4</v>
      </c>
      <c r="E169" s="578"/>
      <c r="F169" s="578"/>
      <c r="G169" s="579"/>
      <c r="H169" s="75">
        <f t="shared" si="660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3">SUM(L170:L173)</f>
        <v>0</v>
      </c>
      <c r="M169" s="95">
        <f t="shared" si="663"/>
        <v>0</v>
      </c>
      <c r="N169" s="78">
        <f t="shared" si="663"/>
        <v>0</v>
      </c>
      <c r="O169" s="78">
        <f t="shared" ref="O169" si="664">SUM(O170:O173)</f>
        <v>0</v>
      </c>
      <c r="P169" s="78">
        <f t="shared" si="663"/>
        <v>0</v>
      </c>
      <c r="Q169" s="78">
        <f t="shared" si="663"/>
        <v>0</v>
      </c>
      <c r="R169" s="78">
        <f t="shared" si="663"/>
        <v>0</v>
      </c>
      <c r="S169" s="79">
        <f t="shared" si="663"/>
        <v>0</v>
      </c>
      <c r="T169" s="237">
        <f t="shared" si="661"/>
        <v>0</v>
      </c>
      <c r="U169" s="77">
        <f>SUM(U170:U173)</f>
        <v>0</v>
      </c>
      <c r="V169" s="61">
        <f>SUM(V170:V173)</f>
        <v>0</v>
      </c>
      <c r="W169" s="79">
        <f t="shared" ref="W169:AE169" si="665">SUM(W170:W173)</f>
        <v>0</v>
      </c>
      <c r="X169" s="301">
        <f t="shared" si="665"/>
        <v>0</v>
      </c>
      <c r="Y169" s="95">
        <f t="shared" si="665"/>
        <v>0</v>
      </c>
      <c r="Z169" s="78">
        <f t="shared" si="665"/>
        <v>0</v>
      </c>
      <c r="AA169" s="78">
        <f t="shared" ref="AA169" si="666">SUM(AA170:AA173)</f>
        <v>0</v>
      </c>
      <c r="AB169" s="78">
        <f t="shared" si="665"/>
        <v>0</v>
      </c>
      <c r="AC169" s="78">
        <f t="shared" si="665"/>
        <v>0</v>
      </c>
      <c r="AD169" s="78">
        <f t="shared" si="665"/>
        <v>0</v>
      </c>
      <c r="AE169" s="79">
        <f t="shared" si="665"/>
        <v>0</v>
      </c>
      <c r="AF169" s="262">
        <f t="shared" si="662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7">SUM(AI170:AI173)</f>
        <v>0</v>
      </c>
      <c r="AJ169" s="303">
        <f t="shared" si="667"/>
        <v>0</v>
      </c>
      <c r="AK169" s="240">
        <f t="shared" si="667"/>
        <v>0</v>
      </c>
      <c r="AL169" s="241">
        <f t="shared" si="667"/>
        <v>0</v>
      </c>
      <c r="AM169" s="241">
        <f t="shared" ref="AM169" si="668">SUM(AM170:AM173)</f>
        <v>0</v>
      </c>
      <c r="AN169" s="241">
        <f t="shared" si="667"/>
        <v>0</v>
      </c>
      <c r="AO169" s="241">
        <f t="shared" si="667"/>
        <v>0</v>
      </c>
      <c r="AP169" s="241">
        <f t="shared" si="667"/>
        <v>0</v>
      </c>
      <c r="AQ169" s="239">
        <f t="shared" si="667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80" t="s">
        <v>5</v>
      </c>
      <c r="E170" s="580"/>
      <c r="F170" s="580"/>
      <c r="G170" s="580"/>
      <c r="H170" s="76">
        <f t="shared" si="660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61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62"/>
        <v>0</v>
      </c>
      <c r="AG170" s="29">
        <f t="shared" ref="AG170:AG173" si="669">I170+U170</f>
        <v>0</v>
      </c>
      <c r="AH170" s="92">
        <f t="shared" ref="AH170:AH173" si="670">J170+V170</f>
        <v>0</v>
      </c>
      <c r="AI170" s="31">
        <f t="shared" ref="AI170:AI173" si="671">K170+W170</f>
        <v>0</v>
      </c>
      <c r="AJ170" s="326">
        <f t="shared" ref="AJ170:AJ173" si="672">L170+X170</f>
        <v>0</v>
      </c>
      <c r="AK170" s="290">
        <f t="shared" ref="AK170:AK173" si="673">M170+Y170</f>
        <v>0</v>
      </c>
      <c r="AL170" s="30">
        <f t="shared" ref="AL170:AL173" si="674">N170+Z170</f>
        <v>0</v>
      </c>
      <c r="AM170" s="30">
        <f t="shared" ref="AM170:AM173" si="675">O170+AA170</f>
        <v>0</v>
      </c>
      <c r="AN170" s="30">
        <f t="shared" ref="AN170:AN173" si="676">P170+AB170</f>
        <v>0</v>
      </c>
      <c r="AO170" s="30">
        <f t="shared" ref="AO170:AO173" si="677">Q170+AC170</f>
        <v>0</v>
      </c>
      <c r="AP170" s="30">
        <f t="shared" ref="AP170:AP173" si="678">R170+AD170</f>
        <v>0</v>
      </c>
      <c r="AQ170" s="31">
        <f t="shared" ref="AQ170:AQ173" si="679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80" t="s">
        <v>6</v>
      </c>
      <c r="E171" s="580"/>
      <c r="F171" s="580"/>
      <c r="G171" s="580"/>
      <c r="H171" s="76">
        <f t="shared" si="660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61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62"/>
        <v>0</v>
      </c>
      <c r="AG171" s="29">
        <f t="shared" si="669"/>
        <v>0</v>
      </c>
      <c r="AH171" s="92">
        <f t="shared" si="670"/>
        <v>0</v>
      </c>
      <c r="AI171" s="31">
        <f t="shared" si="671"/>
        <v>0</v>
      </c>
      <c r="AJ171" s="326">
        <f t="shared" si="672"/>
        <v>0</v>
      </c>
      <c r="AK171" s="290">
        <f t="shared" si="673"/>
        <v>0</v>
      </c>
      <c r="AL171" s="30">
        <f t="shared" si="674"/>
        <v>0</v>
      </c>
      <c r="AM171" s="30">
        <f t="shared" si="675"/>
        <v>0</v>
      </c>
      <c r="AN171" s="30">
        <f t="shared" si="676"/>
        <v>0</v>
      </c>
      <c r="AO171" s="30">
        <f t="shared" si="677"/>
        <v>0</v>
      </c>
      <c r="AP171" s="30">
        <f t="shared" si="678"/>
        <v>0</v>
      </c>
      <c r="AQ171" s="31">
        <f t="shared" si="679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80" t="s">
        <v>7</v>
      </c>
      <c r="E172" s="580"/>
      <c r="F172" s="580"/>
      <c r="G172" s="580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9"/>
        <v>0</v>
      </c>
      <c r="AH172" s="92">
        <f t="shared" si="670"/>
        <v>0</v>
      </c>
      <c r="AI172" s="31">
        <f t="shared" si="671"/>
        <v>0</v>
      </c>
      <c r="AJ172" s="326">
        <f t="shared" si="672"/>
        <v>0</v>
      </c>
      <c r="AK172" s="290">
        <f t="shared" si="673"/>
        <v>0</v>
      </c>
      <c r="AL172" s="30">
        <f t="shared" si="674"/>
        <v>0</v>
      </c>
      <c r="AM172" s="30">
        <f t="shared" si="675"/>
        <v>0</v>
      </c>
      <c r="AN172" s="30">
        <f t="shared" si="676"/>
        <v>0</v>
      </c>
      <c r="AO172" s="30">
        <f t="shared" si="677"/>
        <v>0</v>
      </c>
      <c r="AP172" s="30">
        <f t="shared" si="678"/>
        <v>0</v>
      </c>
      <c r="AQ172" s="31">
        <f t="shared" si="679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80" t="s">
        <v>8</v>
      </c>
      <c r="E173" s="580"/>
      <c r="F173" s="580"/>
      <c r="G173" s="581"/>
      <c r="H173" s="76">
        <f t="shared" ref="H173" si="680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81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82">SUM(AG173:AQ173)</f>
        <v>0</v>
      </c>
      <c r="AG173" s="29">
        <f t="shared" si="669"/>
        <v>0</v>
      </c>
      <c r="AH173" s="92">
        <f t="shared" si="670"/>
        <v>0</v>
      </c>
      <c r="AI173" s="31">
        <f t="shared" si="671"/>
        <v>0</v>
      </c>
      <c r="AJ173" s="326">
        <f t="shared" si="672"/>
        <v>0</v>
      </c>
      <c r="AK173" s="290">
        <f t="shared" si="673"/>
        <v>0</v>
      </c>
      <c r="AL173" s="30">
        <f t="shared" si="674"/>
        <v>0</v>
      </c>
      <c r="AM173" s="30">
        <f t="shared" si="675"/>
        <v>0</v>
      </c>
      <c r="AN173" s="30">
        <f t="shared" si="676"/>
        <v>0</v>
      </c>
      <c r="AO173" s="30">
        <f t="shared" si="677"/>
        <v>0</v>
      </c>
      <c r="AP173" s="30">
        <f t="shared" si="678"/>
        <v>0</v>
      </c>
      <c r="AQ173" s="31">
        <f t="shared" si="679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05" t="s">
        <v>127</v>
      </c>
      <c r="J174" s="605"/>
      <c r="K174" s="605"/>
      <c r="L174" s="605"/>
      <c r="M174" s="605"/>
      <c r="N174" s="605"/>
      <c r="O174" s="605"/>
      <c r="P174" s="605"/>
      <c r="Q174" s="605"/>
      <c r="R174" s="605"/>
      <c r="S174" s="605"/>
      <c r="T174" s="391"/>
      <c r="U174" s="605" t="s">
        <v>127</v>
      </c>
      <c r="V174" s="605"/>
      <c r="W174" s="605"/>
      <c r="X174" s="605"/>
      <c r="Y174" s="605"/>
      <c r="Z174" s="605"/>
      <c r="AA174" s="605"/>
      <c r="AB174" s="605"/>
      <c r="AC174" s="605"/>
      <c r="AD174" s="605"/>
      <c r="AE174" s="605"/>
      <c r="AF174" s="276"/>
      <c r="AG174" s="607" t="s">
        <v>127</v>
      </c>
      <c r="AH174" s="607"/>
      <c r="AI174" s="607"/>
      <c r="AJ174" s="607"/>
      <c r="AK174" s="607"/>
      <c r="AL174" s="607"/>
      <c r="AM174" s="607"/>
      <c r="AN174" s="607"/>
      <c r="AO174" s="607"/>
      <c r="AP174" s="607"/>
      <c r="AQ174" s="608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654"/>
      <c r="AT175" s="654"/>
      <c r="AU175" s="654"/>
      <c r="AV175" s="654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hidden="1" customHeight="1" x14ac:dyDescent="0.25">
      <c r="A176" s="582" t="s">
        <v>305</v>
      </c>
      <c r="B176" s="583"/>
      <c r="C176" s="583"/>
      <c r="D176" s="584" t="s">
        <v>132</v>
      </c>
      <c r="E176" s="584"/>
      <c r="F176" s="584"/>
      <c r="G176" s="585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3">K177</f>
        <v>0</v>
      </c>
      <c r="L176" s="300">
        <f t="shared" si="683"/>
        <v>0</v>
      </c>
      <c r="M176" s="120">
        <f t="shared" si="683"/>
        <v>0</v>
      </c>
      <c r="N176" s="85">
        <f t="shared" si="683"/>
        <v>0</v>
      </c>
      <c r="O176" s="85">
        <f t="shared" si="683"/>
        <v>0</v>
      </c>
      <c r="P176" s="85">
        <f t="shared" si="683"/>
        <v>0</v>
      </c>
      <c r="Q176" s="85">
        <f t="shared" si="683"/>
        <v>0</v>
      </c>
      <c r="R176" s="85">
        <f t="shared" si="683"/>
        <v>0</v>
      </c>
      <c r="S176" s="86">
        <f t="shared" si="683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3"/>
        <v>0</v>
      </c>
      <c r="X176" s="300">
        <f t="shared" si="683"/>
        <v>0</v>
      </c>
      <c r="Y176" s="120">
        <f t="shared" si="683"/>
        <v>0</v>
      </c>
      <c r="Z176" s="85">
        <f t="shared" si="683"/>
        <v>0</v>
      </c>
      <c r="AA176" s="85">
        <f t="shared" si="683"/>
        <v>0</v>
      </c>
      <c r="AB176" s="85">
        <f t="shared" si="683"/>
        <v>0</v>
      </c>
      <c r="AC176" s="85">
        <f t="shared" si="683"/>
        <v>0</v>
      </c>
      <c r="AD176" s="85">
        <f t="shared" si="683"/>
        <v>0</v>
      </c>
      <c r="AE176" s="86">
        <f t="shared" si="683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3"/>
        <v>0</v>
      </c>
      <c r="AJ176" s="471">
        <f t="shared" si="683"/>
        <v>0</v>
      </c>
      <c r="AK176" s="472">
        <f t="shared" si="683"/>
        <v>0</v>
      </c>
      <c r="AL176" s="473">
        <f t="shared" si="683"/>
        <v>0</v>
      </c>
      <c r="AM176" s="473">
        <f t="shared" si="683"/>
        <v>0</v>
      </c>
      <c r="AN176" s="473">
        <f t="shared" si="683"/>
        <v>0</v>
      </c>
      <c r="AO176" s="473">
        <f t="shared" si="683"/>
        <v>0</v>
      </c>
      <c r="AP176" s="473">
        <f t="shared" si="683"/>
        <v>0</v>
      </c>
      <c r="AQ176" s="470">
        <f t="shared" si="683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hidden="1" customHeight="1" x14ac:dyDescent="0.25">
      <c r="A177" s="436">
        <v>3</v>
      </c>
      <c r="B177" s="68"/>
      <c r="C177" s="90"/>
      <c r="D177" s="578" t="s">
        <v>16</v>
      </c>
      <c r="E177" s="578"/>
      <c r="F177" s="578"/>
      <c r="G177" s="579"/>
      <c r="H177" s="75">
        <f t="shared" ref="H177:H184" si="684">SUM(I177:S177)</f>
        <v>0</v>
      </c>
      <c r="I177" s="77">
        <f>I178+I182</f>
        <v>0</v>
      </c>
      <c r="J177" s="61">
        <f>J178+J182</f>
        <v>0</v>
      </c>
      <c r="K177" s="79">
        <f t="shared" ref="K177:S177" si="685">K178+K182</f>
        <v>0</v>
      </c>
      <c r="L177" s="301">
        <f t="shared" si="685"/>
        <v>0</v>
      </c>
      <c r="M177" s="95">
        <f t="shared" si="685"/>
        <v>0</v>
      </c>
      <c r="N177" s="78">
        <f t="shared" si="685"/>
        <v>0</v>
      </c>
      <c r="O177" s="78">
        <f t="shared" ref="O177" si="686">O178+O182</f>
        <v>0</v>
      </c>
      <c r="P177" s="78">
        <f t="shared" si="685"/>
        <v>0</v>
      </c>
      <c r="Q177" s="78">
        <f t="shared" si="685"/>
        <v>0</v>
      </c>
      <c r="R177" s="78">
        <f t="shared" si="685"/>
        <v>0</v>
      </c>
      <c r="S177" s="79">
        <f t="shared" si="685"/>
        <v>0</v>
      </c>
      <c r="T177" s="237">
        <f t="shared" ref="T177:T184" si="687">SUM(U177:AE177)</f>
        <v>0</v>
      </c>
      <c r="U177" s="77">
        <f>U178+U182</f>
        <v>0</v>
      </c>
      <c r="V177" s="61">
        <f>V178+V182</f>
        <v>0</v>
      </c>
      <c r="W177" s="79">
        <f t="shared" ref="W177:AE177" si="688">W178+W182</f>
        <v>0</v>
      </c>
      <c r="X177" s="301">
        <f t="shared" si="688"/>
        <v>0</v>
      </c>
      <c r="Y177" s="95">
        <f t="shared" si="688"/>
        <v>0</v>
      </c>
      <c r="Z177" s="78">
        <f t="shared" si="688"/>
        <v>0</v>
      </c>
      <c r="AA177" s="78">
        <f t="shared" ref="AA177" si="689">AA178+AA182</f>
        <v>0</v>
      </c>
      <c r="AB177" s="78">
        <f t="shared" si="688"/>
        <v>0</v>
      </c>
      <c r="AC177" s="78">
        <f t="shared" si="688"/>
        <v>0</v>
      </c>
      <c r="AD177" s="78">
        <f t="shared" si="688"/>
        <v>0</v>
      </c>
      <c r="AE177" s="79">
        <f t="shared" si="688"/>
        <v>0</v>
      </c>
      <c r="AF177" s="262">
        <f t="shared" ref="AF177:AF184" si="690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91">AI178+AI182</f>
        <v>0</v>
      </c>
      <c r="AJ177" s="303">
        <f t="shared" si="691"/>
        <v>0</v>
      </c>
      <c r="AK177" s="240">
        <f t="shared" si="691"/>
        <v>0</v>
      </c>
      <c r="AL177" s="241">
        <f t="shared" si="691"/>
        <v>0</v>
      </c>
      <c r="AM177" s="241">
        <f t="shared" ref="AM177" si="692">AM178+AM182</f>
        <v>0</v>
      </c>
      <c r="AN177" s="241">
        <f t="shared" si="691"/>
        <v>0</v>
      </c>
      <c r="AO177" s="241">
        <f t="shared" si="691"/>
        <v>0</v>
      </c>
      <c r="AP177" s="241">
        <f t="shared" si="691"/>
        <v>0</v>
      </c>
      <c r="AQ177" s="239">
        <f t="shared" si="691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hidden="1" customHeight="1" x14ac:dyDescent="0.25">
      <c r="A178" s="576">
        <v>31</v>
      </c>
      <c r="B178" s="577"/>
      <c r="C178" s="90"/>
      <c r="D178" s="578" t="s">
        <v>0</v>
      </c>
      <c r="E178" s="578"/>
      <c r="F178" s="578"/>
      <c r="G178" s="579"/>
      <c r="H178" s="75">
        <f t="shared" si="684"/>
        <v>0</v>
      </c>
      <c r="I178" s="96">
        <f>SUM(I179:I181)</f>
        <v>0</v>
      </c>
      <c r="J178" s="61">
        <f>SUM(J179:J181)</f>
        <v>0</v>
      </c>
      <c r="K178" s="79">
        <f t="shared" ref="K178:S178" si="693">SUM(K179:K181)</f>
        <v>0</v>
      </c>
      <c r="L178" s="301">
        <f t="shared" si="693"/>
        <v>0</v>
      </c>
      <c r="M178" s="95">
        <f t="shared" si="693"/>
        <v>0</v>
      </c>
      <c r="N178" s="78">
        <f t="shared" si="693"/>
        <v>0</v>
      </c>
      <c r="O178" s="78">
        <f t="shared" ref="O178" si="694">SUM(O179:O181)</f>
        <v>0</v>
      </c>
      <c r="P178" s="78">
        <f t="shared" si="693"/>
        <v>0</v>
      </c>
      <c r="Q178" s="78">
        <f t="shared" si="693"/>
        <v>0</v>
      </c>
      <c r="R178" s="78">
        <f t="shared" si="693"/>
        <v>0</v>
      </c>
      <c r="S178" s="229">
        <f t="shared" si="693"/>
        <v>0</v>
      </c>
      <c r="T178" s="248">
        <f t="shared" si="687"/>
        <v>0</v>
      </c>
      <c r="U178" s="96">
        <f>SUM(U179:U181)</f>
        <v>0</v>
      </c>
      <c r="V178" s="78">
        <f>SUM(V179:V181)</f>
        <v>0</v>
      </c>
      <c r="W178" s="79">
        <f t="shared" ref="W178:AE178" si="695">SUM(W179:W181)</f>
        <v>0</v>
      </c>
      <c r="X178" s="301">
        <f t="shared" si="695"/>
        <v>0</v>
      </c>
      <c r="Y178" s="95">
        <f t="shared" si="695"/>
        <v>0</v>
      </c>
      <c r="Z178" s="78">
        <f t="shared" si="695"/>
        <v>0</v>
      </c>
      <c r="AA178" s="78">
        <f t="shared" ref="AA178" si="696">SUM(AA179:AA181)</f>
        <v>0</v>
      </c>
      <c r="AB178" s="78">
        <f t="shared" si="695"/>
        <v>0</v>
      </c>
      <c r="AC178" s="78">
        <f t="shared" si="695"/>
        <v>0</v>
      </c>
      <c r="AD178" s="78">
        <f t="shared" si="695"/>
        <v>0</v>
      </c>
      <c r="AE178" s="229">
        <f t="shared" si="695"/>
        <v>0</v>
      </c>
      <c r="AF178" s="262">
        <f t="shared" si="690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7">SUM(AI179:AI181)</f>
        <v>0</v>
      </c>
      <c r="AJ178" s="303">
        <f t="shared" si="697"/>
        <v>0</v>
      </c>
      <c r="AK178" s="240">
        <f t="shared" si="697"/>
        <v>0</v>
      </c>
      <c r="AL178" s="241">
        <f t="shared" si="697"/>
        <v>0</v>
      </c>
      <c r="AM178" s="241">
        <f t="shared" ref="AM178" si="698">SUM(AM179:AM181)</f>
        <v>0</v>
      </c>
      <c r="AN178" s="241">
        <f t="shared" si="697"/>
        <v>0</v>
      </c>
      <c r="AO178" s="241">
        <f t="shared" si="697"/>
        <v>0</v>
      </c>
      <c r="AP178" s="241">
        <f t="shared" si="697"/>
        <v>0</v>
      </c>
      <c r="AQ178" s="242">
        <f t="shared" si="697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hidden="1" customHeight="1" x14ac:dyDescent="0.25">
      <c r="A179" s="230"/>
      <c r="B179" s="179"/>
      <c r="C179" s="179">
        <v>311</v>
      </c>
      <c r="D179" s="580" t="s">
        <v>1</v>
      </c>
      <c r="E179" s="580"/>
      <c r="F179" s="580"/>
      <c r="G179" s="580"/>
      <c r="H179" s="76">
        <f t="shared" si="684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7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90"/>
        <v>0</v>
      </c>
      <c r="AG179" s="29">
        <f t="shared" ref="AG179:AG181" si="699">I179+U179</f>
        <v>0</v>
      </c>
      <c r="AH179" s="92">
        <f t="shared" ref="AH179:AH181" si="700">J179+V179</f>
        <v>0</v>
      </c>
      <c r="AI179" s="31">
        <f t="shared" ref="AI179:AI181" si="701">K179+W179</f>
        <v>0</v>
      </c>
      <c r="AJ179" s="326">
        <f t="shared" ref="AJ179:AJ181" si="702">L179+X179</f>
        <v>0</v>
      </c>
      <c r="AK179" s="290">
        <f t="shared" ref="AK179:AK181" si="703">M179+Y179</f>
        <v>0</v>
      </c>
      <c r="AL179" s="30">
        <f t="shared" ref="AL179:AL181" si="704">N179+Z179</f>
        <v>0</v>
      </c>
      <c r="AM179" s="30">
        <f t="shared" ref="AM179:AM181" si="705">O179+AA179</f>
        <v>0</v>
      </c>
      <c r="AN179" s="30">
        <f t="shared" ref="AN179:AN181" si="706">P179+AB179</f>
        <v>0</v>
      </c>
      <c r="AO179" s="30">
        <f t="shared" ref="AO179:AO181" si="707">Q179+AC179</f>
        <v>0</v>
      </c>
      <c r="AP179" s="30">
        <f t="shared" ref="AP179:AP181" si="708">R179+AD179</f>
        <v>0</v>
      </c>
      <c r="AQ179" s="31">
        <f t="shared" ref="AQ179:AQ181" si="709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hidden="1" customHeight="1" x14ac:dyDescent="0.25">
      <c r="A180" s="230"/>
      <c r="B180" s="179"/>
      <c r="C180" s="179">
        <v>312</v>
      </c>
      <c r="D180" s="580" t="s">
        <v>2</v>
      </c>
      <c r="E180" s="580"/>
      <c r="F180" s="580"/>
      <c r="G180" s="581"/>
      <c r="H180" s="76">
        <f t="shared" si="684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7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90"/>
        <v>0</v>
      </c>
      <c r="AG180" s="29">
        <f t="shared" si="699"/>
        <v>0</v>
      </c>
      <c r="AH180" s="92">
        <f t="shared" si="700"/>
        <v>0</v>
      </c>
      <c r="AI180" s="31">
        <f t="shared" si="701"/>
        <v>0</v>
      </c>
      <c r="AJ180" s="326">
        <f t="shared" si="702"/>
        <v>0</v>
      </c>
      <c r="AK180" s="290">
        <f t="shared" si="703"/>
        <v>0</v>
      </c>
      <c r="AL180" s="30">
        <f t="shared" si="704"/>
        <v>0</v>
      </c>
      <c r="AM180" s="30">
        <f t="shared" si="705"/>
        <v>0</v>
      </c>
      <c r="AN180" s="30">
        <f t="shared" si="706"/>
        <v>0</v>
      </c>
      <c r="AO180" s="30">
        <f t="shared" si="707"/>
        <v>0</v>
      </c>
      <c r="AP180" s="30">
        <f t="shared" si="708"/>
        <v>0</v>
      </c>
      <c r="AQ180" s="31">
        <f t="shared" si="709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hidden="1" customHeight="1" x14ac:dyDescent="0.25">
      <c r="A181" s="230"/>
      <c r="B181" s="179"/>
      <c r="C181" s="179">
        <v>313</v>
      </c>
      <c r="D181" s="580" t="s">
        <v>3</v>
      </c>
      <c r="E181" s="580"/>
      <c r="F181" s="580"/>
      <c r="G181" s="580"/>
      <c r="H181" s="76">
        <f t="shared" si="684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7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90"/>
        <v>0</v>
      </c>
      <c r="AG181" s="29">
        <f t="shared" si="699"/>
        <v>0</v>
      </c>
      <c r="AH181" s="92">
        <f t="shared" si="700"/>
        <v>0</v>
      </c>
      <c r="AI181" s="31">
        <f t="shared" si="701"/>
        <v>0</v>
      </c>
      <c r="AJ181" s="326">
        <f t="shared" si="702"/>
        <v>0</v>
      </c>
      <c r="AK181" s="290">
        <f t="shared" si="703"/>
        <v>0</v>
      </c>
      <c r="AL181" s="30">
        <f t="shared" si="704"/>
        <v>0</v>
      </c>
      <c r="AM181" s="30">
        <f t="shared" si="705"/>
        <v>0</v>
      </c>
      <c r="AN181" s="30">
        <f t="shared" si="706"/>
        <v>0</v>
      </c>
      <c r="AO181" s="30">
        <f t="shared" si="707"/>
        <v>0</v>
      </c>
      <c r="AP181" s="30">
        <f t="shared" si="708"/>
        <v>0</v>
      </c>
      <c r="AQ181" s="31">
        <f t="shared" si="709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hidden="1" customHeight="1" x14ac:dyDescent="0.25">
      <c r="A182" s="576">
        <v>32</v>
      </c>
      <c r="B182" s="577"/>
      <c r="C182" s="90"/>
      <c r="D182" s="578" t="s">
        <v>4</v>
      </c>
      <c r="E182" s="578"/>
      <c r="F182" s="578"/>
      <c r="G182" s="579"/>
      <c r="H182" s="75">
        <f t="shared" si="684"/>
        <v>0</v>
      </c>
      <c r="I182" s="77">
        <f t="shared" ref="I182:S182" si="710">SUM(I183:I186)</f>
        <v>0</v>
      </c>
      <c r="J182" s="61">
        <f t="shared" ref="J182" si="711">SUM(J183:J186)</f>
        <v>0</v>
      </c>
      <c r="K182" s="79">
        <f t="shared" si="710"/>
        <v>0</v>
      </c>
      <c r="L182" s="301">
        <f t="shared" si="710"/>
        <v>0</v>
      </c>
      <c r="M182" s="95">
        <f t="shared" si="710"/>
        <v>0</v>
      </c>
      <c r="N182" s="78">
        <f t="shared" si="710"/>
        <v>0</v>
      </c>
      <c r="O182" s="78">
        <f t="shared" ref="O182" si="712">SUM(O183:O186)</f>
        <v>0</v>
      </c>
      <c r="P182" s="78">
        <f t="shared" si="710"/>
        <v>0</v>
      </c>
      <c r="Q182" s="78">
        <f t="shared" si="710"/>
        <v>0</v>
      </c>
      <c r="R182" s="78">
        <f t="shared" si="710"/>
        <v>0</v>
      </c>
      <c r="S182" s="79">
        <f t="shared" si="710"/>
        <v>0</v>
      </c>
      <c r="T182" s="237">
        <f t="shared" si="687"/>
        <v>0</v>
      </c>
      <c r="U182" s="77">
        <f t="shared" ref="U182:AE182" si="713">SUM(U183:U186)</f>
        <v>0</v>
      </c>
      <c r="V182" s="61">
        <f t="shared" ref="V182" si="714">SUM(V183:V186)</f>
        <v>0</v>
      </c>
      <c r="W182" s="79">
        <f t="shared" si="713"/>
        <v>0</v>
      </c>
      <c r="X182" s="301">
        <f t="shared" si="713"/>
        <v>0</v>
      </c>
      <c r="Y182" s="95">
        <f t="shared" si="713"/>
        <v>0</v>
      </c>
      <c r="Z182" s="78">
        <f t="shared" si="713"/>
        <v>0</v>
      </c>
      <c r="AA182" s="78">
        <f t="shared" ref="AA182" si="715">SUM(AA183:AA186)</f>
        <v>0</v>
      </c>
      <c r="AB182" s="78">
        <f t="shared" si="713"/>
        <v>0</v>
      </c>
      <c r="AC182" s="78">
        <f t="shared" si="713"/>
        <v>0</v>
      </c>
      <c r="AD182" s="78">
        <f t="shared" si="713"/>
        <v>0</v>
      </c>
      <c r="AE182" s="79">
        <f t="shared" si="713"/>
        <v>0</v>
      </c>
      <c r="AF182" s="262">
        <f t="shared" si="690"/>
        <v>0</v>
      </c>
      <c r="AG182" s="315">
        <f t="shared" ref="AG182:AQ182" si="716">SUM(AG183:AG186)</f>
        <v>0</v>
      </c>
      <c r="AH182" s="263">
        <f t="shared" ref="AH182" si="717">SUM(AH183:AH186)</f>
        <v>0</v>
      </c>
      <c r="AI182" s="239">
        <f t="shared" si="716"/>
        <v>0</v>
      </c>
      <c r="AJ182" s="303">
        <f t="shared" si="716"/>
        <v>0</v>
      </c>
      <c r="AK182" s="240">
        <f t="shared" si="716"/>
        <v>0</v>
      </c>
      <c r="AL182" s="241">
        <f t="shared" si="716"/>
        <v>0</v>
      </c>
      <c r="AM182" s="241">
        <f t="shared" ref="AM182" si="718">SUM(AM183:AM186)</f>
        <v>0</v>
      </c>
      <c r="AN182" s="241">
        <f t="shared" si="716"/>
        <v>0</v>
      </c>
      <c r="AO182" s="241">
        <f t="shared" si="716"/>
        <v>0</v>
      </c>
      <c r="AP182" s="241">
        <f t="shared" si="716"/>
        <v>0</v>
      </c>
      <c r="AQ182" s="239">
        <f t="shared" si="716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hidden="1" customHeight="1" x14ac:dyDescent="0.25">
      <c r="A183" s="230"/>
      <c r="B183" s="179"/>
      <c r="C183" s="179">
        <v>321</v>
      </c>
      <c r="D183" s="580" t="s">
        <v>5</v>
      </c>
      <c r="E183" s="580"/>
      <c r="F183" s="580"/>
      <c r="G183" s="580"/>
      <c r="H183" s="76">
        <f t="shared" si="684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7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90"/>
        <v>0</v>
      </c>
      <c r="AG183" s="29">
        <f t="shared" ref="AG183:AG186" si="719">I183+U183</f>
        <v>0</v>
      </c>
      <c r="AH183" s="92">
        <f t="shared" ref="AH183:AH186" si="720">J183+V183</f>
        <v>0</v>
      </c>
      <c r="AI183" s="31">
        <f t="shared" ref="AI183:AI186" si="721">K183+W183</f>
        <v>0</v>
      </c>
      <c r="AJ183" s="326">
        <f t="shared" ref="AJ183:AJ186" si="722">L183+X183</f>
        <v>0</v>
      </c>
      <c r="AK183" s="290">
        <f t="shared" ref="AK183:AK186" si="723">M183+Y183</f>
        <v>0</v>
      </c>
      <c r="AL183" s="30">
        <f t="shared" ref="AL183:AL186" si="724">N183+Z183</f>
        <v>0</v>
      </c>
      <c r="AM183" s="30">
        <f t="shared" ref="AM183:AM186" si="725">O183+AA183</f>
        <v>0</v>
      </c>
      <c r="AN183" s="30">
        <f t="shared" ref="AN183:AN186" si="726">P183+AB183</f>
        <v>0</v>
      </c>
      <c r="AO183" s="30">
        <f t="shared" ref="AO183:AO186" si="727">Q183+AC183</f>
        <v>0</v>
      </c>
      <c r="AP183" s="30">
        <f t="shared" ref="AP183:AP186" si="728">R183+AD183</f>
        <v>0</v>
      </c>
      <c r="AQ183" s="31">
        <f t="shared" ref="AQ183:AQ186" si="729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hidden="1" customHeight="1" x14ac:dyDescent="0.25">
      <c r="A184" s="230"/>
      <c r="B184" s="179"/>
      <c r="C184" s="179">
        <v>322</v>
      </c>
      <c r="D184" s="580" t="s">
        <v>6</v>
      </c>
      <c r="E184" s="580"/>
      <c r="F184" s="580"/>
      <c r="G184" s="580"/>
      <c r="H184" s="76">
        <f t="shared" si="684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7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90"/>
        <v>0</v>
      </c>
      <c r="AG184" s="29">
        <f>I184+U184</f>
        <v>0</v>
      </c>
      <c r="AH184" s="92">
        <f t="shared" si="720"/>
        <v>0</v>
      </c>
      <c r="AI184" s="31">
        <f t="shared" si="721"/>
        <v>0</v>
      </c>
      <c r="AJ184" s="326">
        <f t="shared" si="722"/>
        <v>0</v>
      </c>
      <c r="AK184" s="290">
        <f t="shared" si="723"/>
        <v>0</v>
      </c>
      <c r="AL184" s="30">
        <f t="shared" si="724"/>
        <v>0</v>
      </c>
      <c r="AM184" s="30">
        <f t="shared" si="725"/>
        <v>0</v>
      </c>
      <c r="AN184" s="30">
        <f t="shared" si="726"/>
        <v>0</v>
      </c>
      <c r="AO184" s="30">
        <f t="shared" si="727"/>
        <v>0</v>
      </c>
      <c r="AP184" s="30">
        <f t="shared" si="728"/>
        <v>0</v>
      </c>
      <c r="AQ184" s="31">
        <f t="shared" si="729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hidden="1" customHeight="1" x14ac:dyDescent="0.25">
      <c r="A185" s="230"/>
      <c r="B185" s="179"/>
      <c r="C185" s="179">
        <v>323</v>
      </c>
      <c r="D185" s="580" t="s">
        <v>7</v>
      </c>
      <c r="E185" s="580"/>
      <c r="F185" s="580"/>
      <c r="G185" s="580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9"/>
        <v>0</v>
      </c>
      <c r="AH185" s="92">
        <f t="shared" si="720"/>
        <v>0</v>
      </c>
      <c r="AI185" s="31">
        <f t="shared" si="721"/>
        <v>0</v>
      </c>
      <c r="AJ185" s="326">
        <f t="shared" si="722"/>
        <v>0</v>
      </c>
      <c r="AK185" s="290">
        <f t="shared" si="723"/>
        <v>0</v>
      </c>
      <c r="AL185" s="30">
        <f t="shared" si="724"/>
        <v>0</v>
      </c>
      <c r="AM185" s="30">
        <f t="shared" si="725"/>
        <v>0</v>
      </c>
      <c r="AN185" s="30">
        <f t="shared" si="726"/>
        <v>0</v>
      </c>
      <c r="AO185" s="30">
        <f t="shared" si="727"/>
        <v>0</v>
      </c>
      <c r="AP185" s="30">
        <f t="shared" si="728"/>
        <v>0</v>
      </c>
      <c r="AQ185" s="31">
        <f t="shared" si="729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hidden="1" customHeight="1" x14ac:dyDescent="0.25">
      <c r="A186" s="230"/>
      <c r="B186" s="179"/>
      <c r="C186" s="179">
        <v>329</v>
      </c>
      <c r="D186" s="580" t="s">
        <v>8</v>
      </c>
      <c r="E186" s="580"/>
      <c r="F186" s="580"/>
      <c r="G186" s="581"/>
      <c r="H186" s="76">
        <f t="shared" ref="H186" si="730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31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32">SUM(AG186:AQ186)</f>
        <v>0</v>
      </c>
      <c r="AG186" s="29">
        <f t="shared" si="719"/>
        <v>0</v>
      </c>
      <c r="AH186" s="92">
        <f t="shared" si="720"/>
        <v>0</v>
      </c>
      <c r="AI186" s="31">
        <f t="shared" si="721"/>
        <v>0</v>
      </c>
      <c r="AJ186" s="326">
        <f t="shared" si="722"/>
        <v>0</v>
      </c>
      <c r="AK186" s="290">
        <f t="shared" si="723"/>
        <v>0</v>
      </c>
      <c r="AL186" s="30">
        <f t="shared" si="724"/>
        <v>0</v>
      </c>
      <c r="AM186" s="30">
        <f t="shared" si="725"/>
        <v>0</v>
      </c>
      <c r="AN186" s="30">
        <f t="shared" si="726"/>
        <v>0</v>
      </c>
      <c r="AO186" s="30">
        <f t="shared" si="727"/>
        <v>0</v>
      </c>
      <c r="AP186" s="30">
        <f t="shared" si="728"/>
        <v>0</v>
      </c>
      <c r="AQ186" s="31">
        <f t="shared" si="729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05" t="s">
        <v>128</v>
      </c>
      <c r="J187" s="605"/>
      <c r="K187" s="605"/>
      <c r="L187" s="605"/>
      <c r="M187" s="605"/>
      <c r="N187" s="605"/>
      <c r="O187" s="605"/>
      <c r="P187" s="605"/>
      <c r="Q187" s="605"/>
      <c r="R187" s="605"/>
      <c r="S187" s="605"/>
      <c r="T187" s="391"/>
      <c r="U187" s="605" t="s">
        <v>128</v>
      </c>
      <c r="V187" s="605"/>
      <c r="W187" s="605"/>
      <c r="X187" s="605"/>
      <c r="Y187" s="605"/>
      <c r="Z187" s="605"/>
      <c r="AA187" s="605"/>
      <c r="AB187" s="605"/>
      <c r="AC187" s="605"/>
      <c r="AD187" s="605"/>
      <c r="AE187" s="605"/>
      <c r="AF187" s="276"/>
      <c r="AG187" s="607" t="s">
        <v>128</v>
      </c>
      <c r="AH187" s="607"/>
      <c r="AI187" s="607"/>
      <c r="AJ187" s="607"/>
      <c r="AK187" s="607"/>
      <c r="AL187" s="607"/>
      <c r="AM187" s="607"/>
      <c r="AN187" s="607"/>
      <c r="AO187" s="607"/>
      <c r="AP187" s="607"/>
      <c r="AQ187" s="608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2" t="s">
        <v>301</v>
      </c>
      <c r="B188" s="583"/>
      <c r="C188" s="583"/>
      <c r="D188" s="584" t="s">
        <v>302</v>
      </c>
      <c r="E188" s="584"/>
      <c r="F188" s="584"/>
      <c r="G188" s="585"/>
      <c r="H188" s="83">
        <f t="shared" ref="H188:H194" si="733">SUM(I188:S188)</f>
        <v>0</v>
      </c>
      <c r="I188" s="84">
        <f>I189</f>
        <v>0</v>
      </c>
      <c r="J188" s="285">
        <f>J189</f>
        <v>0</v>
      </c>
      <c r="K188" s="86">
        <f t="shared" ref="K188:AI189" si="734">K189</f>
        <v>0</v>
      </c>
      <c r="L188" s="300">
        <f t="shared" si="734"/>
        <v>0</v>
      </c>
      <c r="M188" s="120">
        <f t="shared" si="734"/>
        <v>0</v>
      </c>
      <c r="N188" s="85">
        <f t="shared" si="734"/>
        <v>0</v>
      </c>
      <c r="O188" s="85">
        <f t="shared" si="734"/>
        <v>0</v>
      </c>
      <c r="P188" s="85">
        <f t="shared" si="734"/>
        <v>0</v>
      </c>
      <c r="Q188" s="85">
        <f t="shared" si="734"/>
        <v>0</v>
      </c>
      <c r="R188" s="85">
        <f t="shared" si="734"/>
        <v>0</v>
      </c>
      <c r="S188" s="86">
        <f t="shared" si="734"/>
        <v>0</v>
      </c>
      <c r="T188" s="245">
        <f t="shared" ref="T188:T194" si="735">SUM(U188:AE188)</f>
        <v>0</v>
      </c>
      <c r="U188" s="84">
        <f>U189</f>
        <v>0</v>
      </c>
      <c r="V188" s="285">
        <f>V189</f>
        <v>0</v>
      </c>
      <c r="W188" s="86">
        <f t="shared" si="734"/>
        <v>0</v>
      </c>
      <c r="X188" s="300">
        <f t="shared" si="734"/>
        <v>0</v>
      </c>
      <c r="Y188" s="120">
        <f t="shared" si="734"/>
        <v>0</v>
      </c>
      <c r="Z188" s="85">
        <f t="shared" si="734"/>
        <v>0</v>
      </c>
      <c r="AA188" s="85">
        <f t="shared" si="734"/>
        <v>0</v>
      </c>
      <c r="AB188" s="85">
        <f t="shared" si="734"/>
        <v>0</v>
      </c>
      <c r="AC188" s="85">
        <f t="shared" si="734"/>
        <v>0</v>
      </c>
      <c r="AD188" s="85">
        <f t="shared" si="734"/>
        <v>0</v>
      </c>
      <c r="AE188" s="86">
        <f t="shared" si="734"/>
        <v>0</v>
      </c>
      <c r="AF188" s="261">
        <f t="shared" ref="AF188:AF194" si="736">SUM(AG188:AQ188)</f>
        <v>0</v>
      </c>
      <c r="AG188" s="84">
        <f>AG189</f>
        <v>0</v>
      </c>
      <c r="AH188" s="285">
        <f>AH189</f>
        <v>0</v>
      </c>
      <c r="AI188" s="86">
        <f t="shared" si="734"/>
        <v>0</v>
      </c>
      <c r="AJ188" s="300">
        <f t="shared" ref="AI188:AQ189" si="737">AJ189</f>
        <v>0</v>
      </c>
      <c r="AK188" s="120">
        <f t="shared" si="737"/>
        <v>0</v>
      </c>
      <c r="AL188" s="85">
        <f t="shared" si="737"/>
        <v>0</v>
      </c>
      <c r="AM188" s="85">
        <f t="shared" si="737"/>
        <v>0</v>
      </c>
      <c r="AN188" s="85">
        <f t="shared" si="737"/>
        <v>0</v>
      </c>
      <c r="AO188" s="85">
        <f t="shared" si="737"/>
        <v>0</v>
      </c>
      <c r="AP188" s="85">
        <f t="shared" si="737"/>
        <v>0</v>
      </c>
      <c r="AQ188" s="86">
        <f t="shared" si="737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78" t="s">
        <v>16</v>
      </c>
      <c r="E189" s="578"/>
      <c r="F189" s="578"/>
      <c r="G189" s="579"/>
      <c r="H189" s="75">
        <f t="shared" si="733"/>
        <v>0</v>
      </c>
      <c r="I189" s="77">
        <f>I190</f>
        <v>0</v>
      </c>
      <c r="J189" s="61">
        <f>J190</f>
        <v>0</v>
      </c>
      <c r="K189" s="79">
        <f t="shared" si="734"/>
        <v>0</v>
      </c>
      <c r="L189" s="301">
        <f t="shared" si="734"/>
        <v>0</v>
      </c>
      <c r="M189" s="95">
        <f t="shared" si="734"/>
        <v>0</v>
      </c>
      <c r="N189" s="78">
        <f t="shared" si="734"/>
        <v>0</v>
      </c>
      <c r="O189" s="78">
        <f t="shared" si="734"/>
        <v>0</v>
      </c>
      <c r="P189" s="78">
        <f t="shared" si="734"/>
        <v>0</v>
      </c>
      <c r="Q189" s="78">
        <f t="shared" si="734"/>
        <v>0</v>
      </c>
      <c r="R189" s="78">
        <f t="shared" si="734"/>
        <v>0</v>
      </c>
      <c r="S189" s="79">
        <f t="shared" si="734"/>
        <v>0</v>
      </c>
      <c r="T189" s="237">
        <f t="shared" si="735"/>
        <v>0</v>
      </c>
      <c r="U189" s="77">
        <f>U190</f>
        <v>0</v>
      </c>
      <c r="V189" s="61">
        <f>V190</f>
        <v>0</v>
      </c>
      <c r="W189" s="79">
        <f t="shared" si="734"/>
        <v>0</v>
      </c>
      <c r="X189" s="301">
        <f t="shared" si="734"/>
        <v>0</v>
      </c>
      <c r="Y189" s="95">
        <f t="shared" si="734"/>
        <v>0</v>
      </c>
      <c r="Z189" s="78">
        <f t="shared" si="734"/>
        <v>0</v>
      </c>
      <c r="AA189" s="78">
        <f t="shared" si="734"/>
        <v>0</v>
      </c>
      <c r="AB189" s="78">
        <f t="shared" si="734"/>
        <v>0</v>
      </c>
      <c r="AC189" s="78">
        <f t="shared" si="734"/>
        <v>0</v>
      </c>
      <c r="AD189" s="78">
        <f t="shared" si="734"/>
        <v>0</v>
      </c>
      <c r="AE189" s="79">
        <f t="shared" si="734"/>
        <v>0</v>
      </c>
      <c r="AF189" s="262">
        <f t="shared" si="736"/>
        <v>0</v>
      </c>
      <c r="AG189" s="77">
        <f>AG190</f>
        <v>0</v>
      </c>
      <c r="AH189" s="61">
        <f>AH190</f>
        <v>0</v>
      </c>
      <c r="AI189" s="79">
        <f t="shared" si="737"/>
        <v>0</v>
      </c>
      <c r="AJ189" s="301">
        <f t="shared" si="737"/>
        <v>0</v>
      </c>
      <c r="AK189" s="95">
        <f t="shared" si="737"/>
        <v>0</v>
      </c>
      <c r="AL189" s="78">
        <f t="shared" si="737"/>
        <v>0</v>
      </c>
      <c r="AM189" s="78">
        <f t="shared" si="737"/>
        <v>0</v>
      </c>
      <c r="AN189" s="78">
        <f t="shared" si="737"/>
        <v>0</v>
      </c>
      <c r="AO189" s="78">
        <f t="shared" si="737"/>
        <v>0</v>
      </c>
      <c r="AP189" s="78">
        <f t="shared" si="737"/>
        <v>0</v>
      </c>
      <c r="AQ189" s="79">
        <f t="shared" si="737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76">
        <v>32</v>
      </c>
      <c r="B190" s="577"/>
      <c r="C190" s="90"/>
      <c r="D190" s="578" t="s">
        <v>4</v>
      </c>
      <c r="E190" s="578"/>
      <c r="F190" s="578"/>
      <c r="G190" s="579"/>
      <c r="H190" s="75">
        <f t="shared" si="733"/>
        <v>0</v>
      </c>
      <c r="I190" s="77">
        <f t="shared" ref="I190:S190" si="738">SUM(I191:I194)</f>
        <v>0</v>
      </c>
      <c r="J190" s="61">
        <f t="shared" si="738"/>
        <v>0</v>
      </c>
      <c r="K190" s="79">
        <f t="shared" si="738"/>
        <v>0</v>
      </c>
      <c r="L190" s="301">
        <f t="shared" si="738"/>
        <v>0</v>
      </c>
      <c r="M190" s="95">
        <f t="shared" si="738"/>
        <v>0</v>
      </c>
      <c r="N190" s="78">
        <f t="shared" si="738"/>
        <v>0</v>
      </c>
      <c r="O190" s="78">
        <f t="shared" si="738"/>
        <v>0</v>
      </c>
      <c r="P190" s="78">
        <f t="shared" si="738"/>
        <v>0</v>
      </c>
      <c r="Q190" s="78">
        <f t="shared" si="738"/>
        <v>0</v>
      </c>
      <c r="R190" s="78">
        <f t="shared" si="738"/>
        <v>0</v>
      </c>
      <c r="S190" s="79">
        <f t="shared" si="738"/>
        <v>0</v>
      </c>
      <c r="T190" s="237">
        <f t="shared" si="735"/>
        <v>0</v>
      </c>
      <c r="U190" s="77">
        <f t="shared" ref="U190:AE190" si="739">SUM(U191:U194)</f>
        <v>0</v>
      </c>
      <c r="V190" s="61">
        <f t="shared" si="739"/>
        <v>0</v>
      </c>
      <c r="W190" s="79">
        <f t="shared" si="739"/>
        <v>0</v>
      </c>
      <c r="X190" s="301">
        <f t="shared" si="739"/>
        <v>0</v>
      </c>
      <c r="Y190" s="95">
        <f t="shared" si="739"/>
        <v>0</v>
      </c>
      <c r="Z190" s="78">
        <f t="shared" si="739"/>
        <v>0</v>
      </c>
      <c r="AA190" s="78">
        <f t="shared" si="739"/>
        <v>0</v>
      </c>
      <c r="AB190" s="78">
        <f t="shared" si="739"/>
        <v>0</v>
      </c>
      <c r="AC190" s="78">
        <f t="shared" si="739"/>
        <v>0</v>
      </c>
      <c r="AD190" s="78">
        <f t="shared" si="739"/>
        <v>0</v>
      </c>
      <c r="AE190" s="79">
        <f t="shared" si="739"/>
        <v>0</v>
      </c>
      <c r="AF190" s="109">
        <f t="shared" si="736"/>
        <v>0</v>
      </c>
      <c r="AG190" s="29">
        <f t="shared" ref="AG190:AQ190" si="740">SUM(AG191:AG194)</f>
        <v>0</v>
      </c>
      <c r="AH190" s="92">
        <f t="shared" si="740"/>
        <v>0</v>
      </c>
      <c r="AI190" s="31">
        <f t="shared" si="740"/>
        <v>0</v>
      </c>
      <c r="AJ190" s="326">
        <f t="shared" si="740"/>
        <v>0</v>
      </c>
      <c r="AK190" s="290">
        <f t="shared" si="740"/>
        <v>0</v>
      </c>
      <c r="AL190" s="30">
        <f t="shared" si="740"/>
        <v>0</v>
      </c>
      <c r="AM190" s="30">
        <f t="shared" si="740"/>
        <v>0</v>
      </c>
      <c r="AN190" s="30">
        <f t="shared" si="740"/>
        <v>0</v>
      </c>
      <c r="AO190" s="30">
        <f t="shared" si="740"/>
        <v>0</v>
      </c>
      <c r="AP190" s="30">
        <f t="shared" si="740"/>
        <v>0</v>
      </c>
      <c r="AQ190" s="31">
        <f t="shared" si="740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80" t="s">
        <v>5</v>
      </c>
      <c r="E191" s="580"/>
      <c r="F191" s="580"/>
      <c r="G191" s="580"/>
      <c r="H191" s="76">
        <f t="shared" si="733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5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6"/>
        <v>0</v>
      </c>
      <c r="AG191" s="29">
        <f>I191+U191</f>
        <v>0</v>
      </c>
      <c r="AH191" s="92">
        <f t="shared" ref="AH191:AQ194" si="741">J191+V191</f>
        <v>0</v>
      </c>
      <c r="AI191" s="31">
        <f t="shared" si="741"/>
        <v>0</v>
      </c>
      <c r="AJ191" s="326">
        <f t="shared" si="741"/>
        <v>0</v>
      </c>
      <c r="AK191" s="290">
        <f t="shared" si="741"/>
        <v>0</v>
      </c>
      <c r="AL191" s="30">
        <f t="shared" si="741"/>
        <v>0</v>
      </c>
      <c r="AM191" s="30">
        <f t="shared" si="741"/>
        <v>0</v>
      </c>
      <c r="AN191" s="30">
        <f t="shared" si="741"/>
        <v>0</v>
      </c>
      <c r="AO191" s="30">
        <f t="shared" si="741"/>
        <v>0</v>
      </c>
      <c r="AP191" s="30">
        <f t="shared" si="741"/>
        <v>0</v>
      </c>
      <c r="AQ191" s="31">
        <f t="shared" si="741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80" t="s">
        <v>6</v>
      </c>
      <c r="E192" s="580"/>
      <c r="F192" s="580"/>
      <c r="G192" s="580"/>
      <c r="H192" s="76">
        <f t="shared" si="733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735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736"/>
        <v>0</v>
      </c>
      <c r="AG192" s="29">
        <f t="shared" ref="AG192:AG194" si="742">I192+U192</f>
        <v>0</v>
      </c>
      <c r="AH192" s="92">
        <f t="shared" si="741"/>
        <v>0</v>
      </c>
      <c r="AI192" s="31">
        <f t="shared" si="741"/>
        <v>0</v>
      </c>
      <c r="AJ192" s="326">
        <f t="shared" si="741"/>
        <v>0</v>
      </c>
      <c r="AK192" s="290">
        <f t="shared" si="741"/>
        <v>0</v>
      </c>
      <c r="AL192" s="30">
        <f t="shared" si="741"/>
        <v>0</v>
      </c>
      <c r="AM192" s="30">
        <f t="shared" si="741"/>
        <v>0</v>
      </c>
      <c r="AN192" s="30">
        <f t="shared" si="741"/>
        <v>0</v>
      </c>
      <c r="AO192" s="30">
        <f t="shared" si="741"/>
        <v>0</v>
      </c>
      <c r="AP192" s="30">
        <f t="shared" si="741"/>
        <v>0</v>
      </c>
      <c r="AQ192" s="31">
        <f t="shared" si="741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80" t="s">
        <v>7</v>
      </c>
      <c r="E193" s="580"/>
      <c r="F193" s="580"/>
      <c r="G193" s="580"/>
      <c r="H193" s="76">
        <f t="shared" si="733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5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6"/>
        <v>0</v>
      </c>
      <c r="AG193" s="29">
        <f t="shared" si="742"/>
        <v>0</v>
      </c>
      <c r="AH193" s="92">
        <f t="shared" si="741"/>
        <v>0</v>
      </c>
      <c r="AI193" s="31">
        <f t="shared" si="741"/>
        <v>0</v>
      </c>
      <c r="AJ193" s="326">
        <f t="shared" si="741"/>
        <v>0</v>
      </c>
      <c r="AK193" s="290">
        <f t="shared" si="741"/>
        <v>0</v>
      </c>
      <c r="AL193" s="30">
        <f t="shared" si="741"/>
        <v>0</v>
      </c>
      <c r="AM193" s="30">
        <f t="shared" si="741"/>
        <v>0</v>
      </c>
      <c r="AN193" s="30">
        <f t="shared" si="741"/>
        <v>0</v>
      </c>
      <c r="AO193" s="30">
        <f t="shared" si="741"/>
        <v>0</v>
      </c>
      <c r="AP193" s="30">
        <f t="shared" si="741"/>
        <v>0</v>
      </c>
      <c r="AQ193" s="31">
        <f t="shared" si="741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80" t="s">
        <v>8</v>
      </c>
      <c r="E194" s="580"/>
      <c r="F194" s="580"/>
      <c r="G194" s="581"/>
      <c r="H194" s="76">
        <f t="shared" si="733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5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6"/>
        <v>0</v>
      </c>
      <c r="AG194" s="29">
        <f t="shared" si="742"/>
        <v>0</v>
      </c>
      <c r="AH194" s="92">
        <f t="shared" si="741"/>
        <v>0</v>
      </c>
      <c r="AI194" s="31">
        <f t="shared" si="741"/>
        <v>0</v>
      </c>
      <c r="AJ194" s="326">
        <f t="shared" si="741"/>
        <v>0</v>
      </c>
      <c r="AK194" s="290">
        <f t="shared" si="741"/>
        <v>0</v>
      </c>
      <c r="AL194" s="30">
        <f t="shared" si="741"/>
        <v>0</v>
      </c>
      <c r="AM194" s="30">
        <f t="shared" si="741"/>
        <v>0</v>
      </c>
      <c r="AN194" s="30">
        <f t="shared" si="741"/>
        <v>0</v>
      </c>
      <c r="AO194" s="30">
        <f t="shared" si="741"/>
        <v>0</v>
      </c>
      <c r="AP194" s="30">
        <f t="shared" si="741"/>
        <v>0</v>
      </c>
      <c r="AQ194" s="31">
        <f t="shared" si="741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2" t="s">
        <v>303</v>
      </c>
      <c r="B196" s="583"/>
      <c r="C196" s="583"/>
      <c r="D196" s="584" t="s">
        <v>304</v>
      </c>
      <c r="E196" s="584"/>
      <c r="F196" s="584"/>
      <c r="G196" s="585"/>
      <c r="H196" s="83">
        <f t="shared" ref="H196:H206" si="743">SUM(I196:S196)</f>
        <v>0</v>
      </c>
      <c r="I196" s="84">
        <f>I197</f>
        <v>0</v>
      </c>
      <c r="J196" s="285">
        <f>J197</f>
        <v>0</v>
      </c>
      <c r="K196" s="86">
        <f t="shared" ref="K196:AQ196" si="744">K197</f>
        <v>0</v>
      </c>
      <c r="L196" s="300">
        <f t="shared" si="744"/>
        <v>0</v>
      </c>
      <c r="M196" s="120">
        <f t="shared" si="744"/>
        <v>0</v>
      </c>
      <c r="N196" s="85">
        <f t="shared" si="744"/>
        <v>0</v>
      </c>
      <c r="O196" s="85">
        <f t="shared" si="744"/>
        <v>0</v>
      </c>
      <c r="P196" s="85">
        <f t="shared" si="744"/>
        <v>0</v>
      </c>
      <c r="Q196" s="85">
        <f t="shared" si="744"/>
        <v>0</v>
      </c>
      <c r="R196" s="85">
        <f t="shared" si="744"/>
        <v>0</v>
      </c>
      <c r="S196" s="86">
        <f t="shared" si="744"/>
        <v>0</v>
      </c>
      <c r="T196" s="245">
        <f t="shared" ref="T196:T206" si="745">SUM(U196:AE196)</f>
        <v>-5468</v>
      </c>
      <c r="U196" s="84">
        <f>U197</f>
        <v>0</v>
      </c>
      <c r="V196" s="285">
        <f>V197</f>
        <v>0</v>
      </c>
      <c r="W196" s="86">
        <f t="shared" si="744"/>
        <v>-5468</v>
      </c>
      <c r="X196" s="300">
        <f t="shared" si="744"/>
        <v>0</v>
      </c>
      <c r="Y196" s="120">
        <f t="shared" si="744"/>
        <v>0</v>
      </c>
      <c r="Z196" s="85">
        <f t="shared" si="744"/>
        <v>0</v>
      </c>
      <c r="AA196" s="85">
        <f t="shared" si="744"/>
        <v>0</v>
      </c>
      <c r="AB196" s="85">
        <f t="shared" si="744"/>
        <v>0</v>
      </c>
      <c r="AC196" s="85">
        <f t="shared" si="744"/>
        <v>0</v>
      </c>
      <c r="AD196" s="85">
        <f t="shared" si="744"/>
        <v>0</v>
      </c>
      <c r="AE196" s="86">
        <f t="shared" si="744"/>
        <v>0</v>
      </c>
      <c r="AF196" s="261">
        <f t="shared" ref="AF196:AF206" si="746">SUM(AG196:AQ196)</f>
        <v>-5468</v>
      </c>
      <c r="AG196" s="84">
        <f>AG197</f>
        <v>0</v>
      </c>
      <c r="AH196" s="285">
        <f>AH197</f>
        <v>0</v>
      </c>
      <c r="AI196" s="86">
        <f t="shared" si="744"/>
        <v>-5468</v>
      </c>
      <c r="AJ196" s="300">
        <f t="shared" si="744"/>
        <v>0</v>
      </c>
      <c r="AK196" s="120">
        <f t="shared" si="744"/>
        <v>0</v>
      </c>
      <c r="AL196" s="85">
        <f t="shared" si="744"/>
        <v>0</v>
      </c>
      <c r="AM196" s="85">
        <f t="shared" si="744"/>
        <v>0</v>
      </c>
      <c r="AN196" s="85">
        <f t="shared" si="744"/>
        <v>0</v>
      </c>
      <c r="AO196" s="85">
        <f t="shared" si="744"/>
        <v>0</v>
      </c>
      <c r="AP196" s="85">
        <f t="shared" si="744"/>
        <v>0</v>
      </c>
      <c r="AQ196" s="86">
        <f t="shared" si="744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78" t="s">
        <v>16</v>
      </c>
      <c r="E197" s="578"/>
      <c r="F197" s="578"/>
      <c r="G197" s="579"/>
      <c r="H197" s="75">
        <f t="shared" si="743"/>
        <v>0</v>
      </c>
      <c r="I197" s="77">
        <f>I198+I202</f>
        <v>0</v>
      </c>
      <c r="J197" s="61">
        <f t="shared" ref="J197:Q197" si="747">J198+J202</f>
        <v>0</v>
      </c>
      <c r="K197" s="79">
        <f t="shared" si="747"/>
        <v>0</v>
      </c>
      <c r="L197" s="301">
        <f t="shared" si="747"/>
        <v>0</v>
      </c>
      <c r="M197" s="95">
        <f t="shared" si="747"/>
        <v>0</v>
      </c>
      <c r="N197" s="78">
        <f>N198+N202</f>
        <v>0</v>
      </c>
      <c r="O197" s="78">
        <f>O198+O202</f>
        <v>0</v>
      </c>
      <c r="P197" s="78">
        <f t="shared" si="747"/>
        <v>0</v>
      </c>
      <c r="Q197" s="78">
        <f t="shared" si="747"/>
        <v>0</v>
      </c>
      <c r="R197" s="78">
        <f>R198+R202</f>
        <v>0</v>
      </c>
      <c r="S197" s="79">
        <f>S198+S202</f>
        <v>0</v>
      </c>
      <c r="T197" s="237">
        <f t="shared" si="745"/>
        <v>-5468</v>
      </c>
      <c r="U197" s="77">
        <f t="shared" ref="U197:AE197" si="748">U198+U202</f>
        <v>0</v>
      </c>
      <c r="V197" s="61">
        <f t="shared" si="748"/>
        <v>0</v>
      </c>
      <c r="W197" s="79">
        <f t="shared" si="748"/>
        <v>-5468</v>
      </c>
      <c r="X197" s="301">
        <f t="shared" si="748"/>
        <v>0</v>
      </c>
      <c r="Y197" s="95">
        <f t="shared" si="748"/>
        <v>0</v>
      </c>
      <c r="Z197" s="78">
        <f t="shared" si="748"/>
        <v>0</v>
      </c>
      <c r="AA197" s="78">
        <f t="shared" si="748"/>
        <v>0</v>
      </c>
      <c r="AB197" s="78">
        <f t="shared" si="748"/>
        <v>0</v>
      </c>
      <c r="AC197" s="78">
        <f t="shared" si="748"/>
        <v>0</v>
      </c>
      <c r="AD197" s="78">
        <f t="shared" si="748"/>
        <v>0</v>
      </c>
      <c r="AE197" s="79">
        <f t="shared" si="748"/>
        <v>0</v>
      </c>
      <c r="AF197" s="262">
        <f t="shared" si="746"/>
        <v>-5468</v>
      </c>
      <c r="AG197" s="77">
        <f t="shared" ref="AG197:AQ197" si="749">AG198+AG202</f>
        <v>0</v>
      </c>
      <c r="AH197" s="61">
        <f t="shared" si="749"/>
        <v>0</v>
      </c>
      <c r="AI197" s="79">
        <f t="shared" si="749"/>
        <v>-5468</v>
      </c>
      <c r="AJ197" s="301">
        <f t="shared" si="749"/>
        <v>0</v>
      </c>
      <c r="AK197" s="95">
        <f t="shared" si="749"/>
        <v>0</v>
      </c>
      <c r="AL197" s="78">
        <f t="shared" si="749"/>
        <v>0</v>
      </c>
      <c r="AM197" s="78">
        <f t="shared" si="749"/>
        <v>0</v>
      </c>
      <c r="AN197" s="78">
        <f t="shared" si="749"/>
        <v>0</v>
      </c>
      <c r="AO197" s="78">
        <f t="shared" si="749"/>
        <v>0</v>
      </c>
      <c r="AP197" s="78">
        <f t="shared" si="749"/>
        <v>0</v>
      </c>
      <c r="AQ197" s="79">
        <f t="shared" si="749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76">
        <v>31</v>
      </c>
      <c r="B198" s="577"/>
      <c r="C198" s="90"/>
      <c r="D198" s="578" t="s">
        <v>0</v>
      </c>
      <c r="E198" s="578"/>
      <c r="F198" s="578"/>
      <c r="G198" s="579"/>
      <c r="H198" s="75">
        <f t="shared" si="743"/>
        <v>0</v>
      </c>
      <c r="I198" s="96">
        <f>SUM(I199:I201)</f>
        <v>0</v>
      </c>
      <c r="J198" s="61">
        <f>SUM(J199:J201)</f>
        <v>0</v>
      </c>
      <c r="K198" s="79">
        <f t="shared" ref="K198:N198" si="750">SUM(K199:K201)</f>
        <v>0</v>
      </c>
      <c r="L198" s="301">
        <f t="shared" si="750"/>
        <v>0</v>
      </c>
      <c r="M198" s="95">
        <f t="shared" si="750"/>
        <v>0</v>
      </c>
      <c r="N198" s="78">
        <f t="shared" si="750"/>
        <v>0</v>
      </c>
      <c r="O198" s="78">
        <f>SUM(O199:O201)</f>
        <v>0</v>
      </c>
      <c r="P198" s="78">
        <f t="shared" ref="P198:S198" si="751">SUM(P199:P201)</f>
        <v>0</v>
      </c>
      <c r="Q198" s="78">
        <f t="shared" si="751"/>
        <v>0</v>
      </c>
      <c r="R198" s="78">
        <f t="shared" si="751"/>
        <v>0</v>
      </c>
      <c r="S198" s="229">
        <f t="shared" si="751"/>
        <v>0</v>
      </c>
      <c r="T198" s="248">
        <f t="shared" si="745"/>
        <v>-2350</v>
      </c>
      <c r="U198" s="96">
        <f>SUM(U199:U201)</f>
        <v>0</v>
      </c>
      <c r="V198" s="78">
        <f>SUM(V199:V201)</f>
        <v>0</v>
      </c>
      <c r="W198" s="79">
        <f t="shared" ref="W198:Z198" si="752">SUM(W199:W201)</f>
        <v>-2350</v>
      </c>
      <c r="X198" s="301">
        <f t="shared" si="752"/>
        <v>0</v>
      </c>
      <c r="Y198" s="95">
        <f t="shared" si="752"/>
        <v>0</v>
      </c>
      <c r="Z198" s="78">
        <f t="shared" si="752"/>
        <v>0</v>
      </c>
      <c r="AA198" s="78">
        <f>SUM(AA199:AA201)</f>
        <v>0</v>
      </c>
      <c r="AB198" s="78">
        <f t="shared" ref="AB198:AE198" si="753">SUM(AB199:AB201)</f>
        <v>0</v>
      </c>
      <c r="AC198" s="78">
        <f t="shared" si="753"/>
        <v>0</v>
      </c>
      <c r="AD198" s="78">
        <f t="shared" si="753"/>
        <v>0</v>
      </c>
      <c r="AE198" s="229">
        <f t="shared" si="753"/>
        <v>0</v>
      </c>
      <c r="AF198" s="262">
        <f t="shared" si="746"/>
        <v>-2350</v>
      </c>
      <c r="AG198" s="96">
        <f>SUM(AG199:AG201)</f>
        <v>0</v>
      </c>
      <c r="AH198" s="78">
        <f>SUM(AH199:AH201)</f>
        <v>0</v>
      </c>
      <c r="AI198" s="79">
        <f t="shared" ref="AI198:AL198" si="754">SUM(AI199:AI201)</f>
        <v>-2350</v>
      </c>
      <c r="AJ198" s="301">
        <f t="shared" si="754"/>
        <v>0</v>
      </c>
      <c r="AK198" s="95">
        <f t="shared" si="754"/>
        <v>0</v>
      </c>
      <c r="AL198" s="78">
        <f t="shared" si="754"/>
        <v>0</v>
      </c>
      <c r="AM198" s="78">
        <f>SUM(AM199:AM201)</f>
        <v>0</v>
      </c>
      <c r="AN198" s="78">
        <f t="shared" ref="AN198:AQ198" si="755">SUM(AN199:AN201)</f>
        <v>0</v>
      </c>
      <c r="AO198" s="78">
        <f t="shared" si="755"/>
        <v>0</v>
      </c>
      <c r="AP198" s="78">
        <f t="shared" si="755"/>
        <v>0</v>
      </c>
      <c r="AQ198" s="229">
        <f t="shared" si="755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80" t="s">
        <v>1</v>
      </c>
      <c r="E199" s="580"/>
      <c r="F199" s="580"/>
      <c r="G199" s="580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 t="shared" si="745"/>
        <v>-2875</v>
      </c>
      <c r="U199" s="80"/>
      <c r="V199" s="94"/>
      <c r="W199" s="82">
        <v>-2875</v>
      </c>
      <c r="X199" s="302"/>
      <c r="Y199" s="118"/>
      <c r="Z199" s="81"/>
      <c r="AA199" s="81"/>
      <c r="AB199" s="81"/>
      <c r="AC199" s="81"/>
      <c r="AD199" s="81"/>
      <c r="AE199" s="82"/>
      <c r="AF199" s="109">
        <f t="shared" si="746"/>
        <v>-2875</v>
      </c>
      <c r="AG199" s="29">
        <f>I199+U199</f>
        <v>0</v>
      </c>
      <c r="AH199" s="92">
        <f t="shared" ref="AH199:AQ201" si="756">J199+V199</f>
        <v>0</v>
      </c>
      <c r="AI199" s="31">
        <f t="shared" si="756"/>
        <v>-2875</v>
      </c>
      <c r="AJ199" s="326">
        <f t="shared" si="756"/>
        <v>0</v>
      </c>
      <c r="AK199" s="290">
        <f t="shared" si="756"/>
        <v>0</v>
      </c>
      <c r="AL199" s="30">
        <f t="shared" si="756"/>
        <v>0</v>
      </c>
      <c r="AM199" s="30">
        <f t="shared" si="756"/>
        <v>0</v>
      </c>
      <c r="AN199" s="30">
        <f t="shared" si="756"/>
        <v>0</v>
      </c>
      <c r="AO199" s="30">
        <f t="shared" si="756"/>
        <v>0</v>
      </c>
      <c r="AP199" s="30">
        <f t="shared" si="756"/>
        <v>0</v>
      </c>
      <c r="AQ199" s="31">
        <f t="shared" si="756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80" t="s">
        <v>2</v>
      </c>
      <c r="E200" s="580"/>
      <c r="F200" s="580"/>
      <c r="G200" s="581"/>
      <c r="H200" s="76">
        <f>SUM(I200:S200)</f>
        <v>0</v>
      </c>
      <c r="I200" s="80"/>
      <c r="J200" s="94"/>
      <c r="K200" s="82"/>
      <c r="L200" s="302"/>
      <c r="M200" s="118"/>
      <c r="N200" s="81"/>
      <c r="O200" s="81"/>
      <c r="P200" s="81"/>
      <c r="Q200" s="81"/>
      <c r="R200" s="81"/>
      <c r="S200" s="82"/>
      <c r="T200" s="28">
        <f t="shared" si="745"/>
        <v>1000</v>
      </c>
      <c r="U200" s="80"/>
      <c r="V200" s="94"/>
      <c r="W200" s="82">
        <v>1000</v>
      </c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6"/>
        <v>1000</v>
      </c>
      <c r="AG200" s="29">
        <f t="shared" ref="AG200:AG201" si="757">I200+U200</f>
        <v>0</v>
      </c>
      <c r="AH200" s="92">
        <f t="shared" si="756"/>
        <v>0</v>
      </c>
      <c r="AI200" s="31">
        <f t="shared" si="756"/>
        <v>1000</v>
      </c>
      <c r="AJ200" s="326">
        <f t="shared" si="756"/>
        <v>0</v>
      </c>
      <c r="AK200" s="290">
        <f t="shared" si="756"/>
        <v>0</v>
      </c>
      <c r="AL200" s="30">
        <f t="shared" si="756"/>
        <v>0</v>
      </c>
      <c r="AM200" s="30">
        <f t="shared" si="756"/>
        <v>0</v>
      </c>
      <c r="AN200" s="30">
        <f t="shared" si="756"/>
        <v>0</v>
      </c>
      <c r="AO200" s="30">
        <f t="shared" si="756"/>
        <v>0</v>
      </c>
      <c r="AP200" s="30">
        <f t="shared" si="756"/>
        <v>0</v>
      </c>
      <c r="AQ200" s="31">
        <f t="shared" si="756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80" t="s">
        <v>3</v>
      </c>
      <c r="E201" s="580"/>
      <c r="F201" s="580"/>
      <c r="G201" s="580"/>
      <c r="H201" s="76">
        <f>SUM(I201:S201)</f>
        <v>0</v>
      </c>
      <c r="I201" s="80"/>
      <c r="J201" s="94"/>
      <c r="K201" s="82"/>
      <c r="L201" s="302"/>
      <c r="M201" s="118"/>
      <c r="N201" s="81"/>
      <c r="O201" s="81"/>
      <c r="P201" s="81"/>
      <c r="Q201" s="81"/>
      <c r="R201" s="81"/>
      <c r="S201" s="82"/>
      <c r="T201" s="28">
        <f t="shared" si="745"/>
        <v>-475</v>
      </c>
      <c r="U201" s="80"/>
      <c r="V201" s="94"/>
      <c r="W201" s="82">
        <v>-475</v>
      </c>
      <c r="X201" s="302"/>
      <c r="Y201" s="118"/>
      <c r="Z201" s="81"/>
      <c r="AA201" s="81"/>
      <c r="AB201" s="81"/>
      <c r="AC201" s="81"/>
      <c r="AD201" s="81"/>
      <c r="AE201" s="82"/>
      <c r="AF201" s="109">
        <f t="shared" si="746"/>
        <v>-475</v>
      </c>
      <c r="AG201" s="29">
        <f t="shared" si="757"/>
        <v>0</v>
      </c>
      <c r="AH201" s="92">
        <f t="shared" si="756"/>
        <v>0</v>
      </c>
      <c r="AI201" s="31">
        <f t="shared" si="756"/>
        <v>-475</v>
      </c>
      <c r="AJ201" s="326">
        <f t="shared" si="756"/>
        <v>0</v>
      </c>
      <c r="AK201" s="290">
        <f t="shared" si="756"/>
        <v>0</v>
      </c>
      <c r="AL201" s="30">
        <f t="shared" si="756"/>
        <v>0</v>
      </c>
      <c r="AM201" s="30">
        <f t="shared" si="756"/>
        <v>0</v>
      </c>
      <c r="AN201" s="30">
        <f t="shared" si="756"/>
        <v>0</v>
      </c>
      <c r="AO201" s="30">
        <f t="shared" si="756"/>
        <v>0</v>
      </c>
      <c r="AP201" s="30">
        <f t="shared" si="756"/>
        <v>0</v>
      </c>
      <c r="AQ201" s="31">
        <f t="shared" si="756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76">
        <v>32</v>
      </c>
      <c r="B202" s="577"/>
      <c r="C202" s="90"/>
      <c r="D202" s="578" t="s">
        <v>4</v>
      </c>
      <c r="E202" s="578"/>
      <c r="F202" s="578"/>
      <c r="G202" s="579"/>
      <c r="H202" s="75">
        <f t="shared" si="743"/>
        <v>0</v>
      </c>
      <c r="I202" s="77">
        <f>SUM(I203:I206)</f>
        <v>0</v>
      </c>
      <c r="J202" s="61">
        <f t="shared" ref="J202:S202" si="758">SUM(J203:J206)</f>
        <v>0</v>
      </c>
      <c r="K202" s="79">
        <f t="shared" si="758"/>
        <v>0</v>
      </c>
      <c r="L202" s="301">
        <f t="shared" si="758"/>
        <v>0</v>
      </c>
      <c r="M202" s="95">
        <f t="shared" si="758"/>
        <v>0</v>
      </c>
      <c r="N202" s="78">
        <f t="shared" si="758"/>
        <v>0</v>
      </c>
      <c r="O202" s="78">
        <f t="shared" si="758"/>
        <v>0</v>
      </c>
      <c r="P202" s="78">
        <f t="shared" si="758"/>
        <v>0</v>
      </c>
      <c r="Q202" s="78">
        <f t="shared" si="758"/>
        <v>0</v>
      </c>
      <c r="R202" s="78">
        <f t="shared" si="758"/>
        <v>0</v>
      </c>
      <c r="S202" s="79">
        <f t="shared" si="758"/>
        <v>0</v>
      </c>
      <c r="T202" s="237">
        <f t="shared" si="745"/>
        <v>-3118</v>
      </c>
      <c r="U202" s="77">
        <f t="shared" ref="U202:AE202" si="759">SUM(U203:U206)</f>
        <v>0</v>
      </c>
      <c r="V202" s="61">
        <f t="shared" si="759"/>
        <v>0</v>
      </c>
      <c r="W202" s="79">
        <f t="shared" si="759"/>
        <v>-3118</v>
      </c>
      <c r="X202" s="301">
        <f t="shared" si="759"/>
        <v>0</v>
      </c>
      <c r="Y202" s="95">
        <f t="shared" si="759"/>
        <v>0</v>
      </c>
      <c r="Z202" s="78">
        <f t="shared" si="759"/>
        <v>0</v>
      </c>
      <c r="AA202" s="78">
        <f t="shared" si="759"/>
        <v>0</v>
      </c>
      <c r="AB202" s="78">
        <f t="shared" si="759"/>
        <v>0</v>
      </c>
      <c r="AC202" s="78">
        <f t="shared" si="759"/>
        <v>0</v>
      </c>
      <c r="AD202" s="78">
        <f t="shared" si="759"/>
        <v>0</v>
      </c>
      <c r="AE202" s="79">
        <f t="shared" si="759"/>
        <v>0</v>
      </c>
      <c r="AF202" s="262">
        <f t="shared" si="746"/>
        <v>-3118</v>
      </c>
      <c r="AG202" s="77">
        <f t="shared" ref="AG202:AQ202" si="760">SUM(AG203:AG206)</f>
        <v>0</v>
      </c>
      <c r="AH202" s="61">
        <f t="shared" si="760"/>
        <v>0</v>
      </c>
      <c r="AI202" s="79">
        <f t="shared" si="760"/>
        <v>-3118</v>
      </c>
      <c r="AJ202" s="301">
        <f t="shared" si="760"/>
        <v>0</v>
      </c>
      <c r="AK202" s="95">
        <f t="shared" si="760"/>
        <v>0</v>
      </c>
      <c r="AL202" s="78">
        <f t="shared" si="760"/>
        <v>0</v>
      </c>
      <c r="AM202" s="78">
        <f t="shared" si="760"/>
        <v>0</v>
      </c>
      <c r="AN202" s="78">
        <f t="shared" si="760"/>
        <v>0</v>
      </c>
      <c r="AO202" s="78">
        <f t="shared" si="760"/>
        <v>0</v>
      </c>
      <c r="AP202" s="78">
        <f t="shared" si="760"/>
        <v>0</v>
      </c>
      <c r="AQ202" s="79">
        <f t="shared" si="760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80" t="s">
        <v>5</v>
      </c>
      <c r="E203" s="580"/>
      <c r="F203" s="580"/>
      <c r="G203" s="580"/>
      <c r="H203" s="76">
        <f t="shared" si="743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5"/>
        <v>-3118</v>
      </c>
      <c r="U203" s="80"/>
      <c r="V203" s="94"/>
      <c r="W203" s="82">
        <v>-3118</v>
      </c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6"/>
        <v>-3118</v>
      </c>
      <c r="AG203" s="29">
        <f>I203+U203</f>
        <v>0</v>
      </c>
      <c r="AH203" s="92">
        <f t="shared" ref="AH203:AQ206" si="761">J203+V203</f>
        <v>0</v>
      </c>
      <c r="AI203" s="31">
        <f t="shared" si="761"/>
        <v>-3118</v>
      </c>
      <c r="AJ203" s="326">
        <f t="shared" si="761"/>
        <v>0</v>
      </c>
      <c r="AK203" s="290">
        <f t="shared" si="761"/>
        <v>0</v>
      </c>
      <c r="AL203" s="30">
        <f t="shared" si="761"/>
        <v>0</v>
      </c>
      <c r="AM203" s="30">
        <f t="shared" si="761"/>
        <v>0</v>
      </c>
      <c r="AN203" s="30">
        <f t="shared" si="761"/>
        <v>0</v>
      </c>
      <c r="AO203" s="30">
        <f t="shared" si="761"/>
        <v>0</v>
      </c>
      <c r="AP203" s="30">
        <f t="shared" si="761"/>
        <v>0</v>
      </c>
      <c r="AQ203" s="31">
        <f t="shared" si="761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80" t="s">
        <v>6</v>
      </c>
      <c r="E204" s="580"/>
      <c r="F204" s="580"/>
      <c r="G204" s="580"/>
      <c r="H204" s="76">
        <f t="shared" si="743"/>
        <v>0</v>
      </c>
      <c r="I204" s="80"/>
      <c r="J204" s="94"/>
      <c r="K204" s="82"/>
      <c r="L204" s="302"/>
      <c r="M204" s="118"/>
      <c r="N204" s="81"/>
      <c r="O204" s="81"/>
      <c r="P204" s="81"/>
      <c r="Q204" s="81"/>
      <c r="R204" s="81"/>
      <c r="S204" s="82"/>
      <c r="T204" s="28">
        <f t="shared" si="745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6"/>
        <v>0</v>
      </c>
      <c r="AG204" s="29">
        <f t="shared" ref="AG204:AG206" si="762">I204+U204</f>
        <v>0</v>
      </c>
      <c r="AH204" s="92">
        <f t="shared" si="761"/>
        <v>0</v>
      </c>
      <c r="AI204" s="31">
        <f t="shared" si="761"/>
        <v>0</v>
      </c>
      <c r="AJ204" s="326">
        <f t="shared" si="761"/>
        <v>0</v>
      </c>
      <c r="AK204" s="290">
        <f t="shared" si="761"/>
        <v>0</v>
      </c>
      <c r="AL204" s="30">
        <f t="shared" si="761"/>
        <v>0</v>
      </c>
      <c r="AM204" s="30">
        <f t="shared" si="761"/>
        <v>0</v>
      </c>
      <c r="AN204" s="30">
        <f t="shared" si="761"/>
        <v>0</v>
      </c>
      <c r="AO204" s="30">
        <f t="shared" si="761"/>
        <v>0</v>
      </c>
      <c r="AP204" s="30">
        <f t="shared" si="761"/>
        <v>0</v>
      </c>
      <c r="AQ204" s="31">
        <f t="shared" si="761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80" t="s">
        <v>7</v>
      </c>
      <c r="E205" s="580"/>
      <c r="F205" s="580"/>
      <c r="G205" s="580"/>
      <c r="H205" s="76">
        <f t="shared" si="743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5"/>
        <v>0</v>
      </c>
      <c r="U205" s="80"/>
      <c r="V205" s="94"/>
      <c r="W205" s="82">
        <v>0</v>
      </c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6"/>
        <v>0</v>
      </c>
      <c r="AG205" s="29">
        <f t="shared" si="762"/>
        <v>0</v>
      </c>
      <c r="AH205" s="92">
        <f t="shared" si="761"/>
        <v>0</v>
      </c>
      <c r="AI205" s="31">
        <f t="shared" si="761"/>
        <v>0</v>
      </c>
      <c r="AJ205" s="326">
        <f t="shared" si="761"/>
        <v>0</v>
      </c>
      <c r="AK205" s="290">
        <f t="shared" si="761"/>
        <v>0</v>
      </c>
      <c r="AL205" s="30">
        <f t="shared" si="761"/>
        <v>0</v>
      </c>
      <c r="AM205" s="30">
        <f t="shared" si="761"/>
        <v>0</v>
      </c>
      <c r="AN205" s="30">
        <f t="shared" si="761"/>
        <v>0</v>
      </c>
      <c r="AO205" s="30">
        <f t="shared" si="761"/>
        <v>0</v>
      </c>
      <c r="AP205" s="30">
        <f t="shared" si="761"/>
        <v>0</v>
      </c>
      <c r="AQ205" s="31">
        <f t="shared" si="761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80" t="s">
        <v>8</v>
      </c>
      <c r="E206" s="580"/>
      <c r="F206" s="580"/>
      <c r="G206" s="581"/>
      <c r="H206" s="76">
        <f t="shared" si="743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5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6"/>
        <v>0</v>
      </c>
      <c r="AG206" s="29">
        <f t="shared" si="762"/>
        <v>0</v>
      </c>
      <c r="AH206" s="92">
        <f t="shared" si="761"/>
        <v>0</v>
      </c>
      <c r="AI206" s="31">
        <f t="shared" si="761"/>
        <v>0</v>
      </c>
      <c r="AJ206" s="326">
        <f t="shared" si="761"/>
        <v>0</v>
      </c>
      <c r="AK206" s="290">
        <f t="shared" si="761"/>
        <v>0</v>
      </c>
      <c r="AL206" s="30">
        <f t="shared" si="761"/>
        <v>0</v>
      </c>
      <c r="AM206" s="30">
        <f t="shared" si="761"/>
        <v>0</v>
      </c>
      <c r="AN206" s="30">
        <f t="shared" si="761"/>
        <v>0</v>
      </c>
      <c r="AO206" s="30">
        <f t="shared" si="761"/>
        <v>0</v>
      </c>
      <c r="AP206" s="30">
        <f t="shared" si="761"/>
        <v>0</v>
      </c>
      <c r="AQ206" s="31">
        <f t="shared" si="761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594" t="s">
        <v>134</v>
      </c>
      <c r="B209" s="595"/>
      <c r="C209" s="595"/>
      <c r="D209" s="648" t="s">
        <v>135</v>
      </c>
      <c r="E209" s="648"/>
      <c r="F209" s="648"/>
      <c r="G209" s="649"/>
      <c r="H209" s="97">
        <f>SUM(I209:S209)</f>
        <v>4792850</v>
      </c>
      <c r="I209" s="98">
        <f t="shared" ref="I209:S209" si="763">I210+I230+I240</f>
        <v>0</v>
      </c>
      <c r="J209" s="284">
        <f t="shared" si="763"/>
        <v>483600</v>
      </c>
      <c r="K209" s="122">
        <f t="shared" si="763"/>
        <v>0</v>
      </c>
      <c r="L209" s="299">
        <f t="shared" si="763"/>
        <v>4269250</v>
      </c>
      <c r="M209" s="119">
        <f t="shared" si="763"/>
        <v>0</v>
      </c>
      <c r="N209" s="99">
        <f t="shared" si="763"/>
        <v>40000</v>
      </c>
      <c r="O209" s="99">
        <f t="shared" si="763"/>
        <v>0</v>
      </c>
      <c r="P209" s="99">
        <f t="shared" si="763"/>
        <v>0</v>
      </c>
      <c r="Q209" s="99">
        <f t="shared" si="763"/>
        <v>0</v>
      </c>
      <c r="R209" s="99">
        <f t="shared" si="763"/>
        <v>0</v>
      </c>
      <c r="S209" s="122">
        <f t="shared" si="763"/>
        <v>0</v>
      </c>
      <c r="T209" s="246">
        <f>SUM(U209:AE209)</f>
        <v>-42600</v>
      </c>
      <c r="U209" s="98">
        <f t="shared" ref="U209:AE209" si="764">U210+U230+U240</f>
        <v>0</v>
      </c>
      <c r="V209" s="284">
        <f t="shared" si="764"/>
        <v>-42600</v>
      </c>
      <c r="W209" s="122">
        <f t="shared" si="764"/>
        <v>0</v>
      </c>
      <c r="X209" s="299">
        <f t="shared" si="764"/>
        <v>0</v>
      </c>
      <c r="Y209" s="119">
        <f t="shared" si="764"/>
        <v>0</v>
      </c>
      <c r="Z209" s="99">
        <f t="shared" si="764"/>
        <v>0</v>
      </c>
      <c r="AA209" s="99">
        <f t="shared" si="764"/>
        <v>0</v>
      </c>
      <c r="AB209" s="99">
        <f t="shared" si="764"/>
        <v>0</v>
      </c>
      <c r="AC209" s="99">
        <f t="shared" si="764"/>
        <v>0</v>
      </c>
      <c r="AD209" s="99">
        <f t="shared" si="764"/>
        <v>0</v>
      </c>
      <c r="AE209" s="122">
        <f t="shared" si="764"/>
        <v>0</v>
      </c>
      <c r="AF209" s="260">
        <f t="shared" ref="AF209:AF224" si="765">SUM(AG209:AQ209)</f>
        <v>4750250</v>
      </c>
      <c r="AG209" s="462">
        <f t="shared" ref="AG209:AQ209" si="766">AG210+AG230+AG240</f>
        <v>0</v>
      </c>
      <c r="AH209" s="463">
        <f t="shared" si="766"/>
        <v>441000</v>
      </c>
      <c r="AI209" s="464">
        <f t="shared" si="766"/>
        <v>0</v>
      </c>
      <c r="AJ209" s="465">
        <f t="shared" si="766"/>
        <v>4269250</v>
      </c>
      <c r="AK209" s="466">
        <f t="shared" si="766"/>
        <v>0</v>
      </c>
      <c r="AL209" s="467">
        <f t="shared" si="766"/>
        <v>40000</v>
      </c>
      <c r="AM209" s="467">
        <f t="shared" si="766"/>
        <v>0</v>
      </c>
      <c r="AN209" s="467">
        <f t="shared" si="766"/>
        <v>0</v>
      </c>
      <c r="AO209" s="467">
        <f t="shared" si="766"/>
        <v>0</v>
      </c>
      <c r="AP209" s="467">
        <f t="shared" si="766"/>
        <v>0</v>
      </c>
      <c r="AQ209" s="464">
        <f t="shared" si="766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15.75" customHeight="1" x14ac:dyDescent="0.25">
      <c r="A210" s="590" t="s">
        <v>136</v>
      </c>
      <c r="B210" s="591"/>
      <c r="C210" s="591"/>
      <c r="D210" s="584" t="s">
        <v>140</v>
      </c>
      <c r="E210" s="584"/>
      <c r="F210" s="584"/>
      <c r="G210" s="585"/>
      <c r="H210" s="83">
        <f>SUM(I210:S210)</f>
        <v>4757650</v>
      </c>
      <c r="I210" s="84">
        <f>I211+I225</f>
        <v>0</v>
      </c>
      <c r="J210" s="285">
        <f t="shared" ref="J210:R210" si="767">J211+J225</f>
        <v>448400</v>
      </c>
      <c r="K210" s="86">
        <f t="shared" si="767"/>
        <v>0</v>
      </c>
      <c r="L210" s="300">
        <f t="shared" si="767"/>
        <v>4269250</v>
      </c>
      <c r="M210" s="120">
        <f t="shared" si="767"/>
        <v>0</v>
      </c>
      <c r="N210" s="85">
        <f t="shared" si="767"/>
        <v>40000</v>
      </c>
      <c r="O210" s="85">
        <f>O211+O225</f>
        <v>0</v>
      </c>
      <c r="P210" s="85">
        <f t="shared" si="767"/>
        <v>0</v>
      </c>
      <c r="Q210" s="85">
        <f t="shared" si="767"/>
        <v>0</v>
      </c>
      <c r="R210" s="85">
        <f t="shared" si="767"/>
        <v>0</v>
      </c>
      <c r="S210" s="86">
        <f>S211+S225</f>
        <v>0</v>
      </c>
      <c r="T210" s="245">
        <f>SUM(U210:AE210)</f>
        <v>-22600</v>
      </c>
      <c r="U210" s="84">
        <f>U211+U225</f>
        <v>0</v>
      </c>
      <c r="V210" s="285">
        <f t="shared" ref="V210" si="768">V211+V225</f>
        <v>-22600</v>
      </c>
      <c r="W210" s="86">
        <f t="shared" ref="W210" si="769">W211+W225</f>
        <v>0</v>
      </c>
      <c r="X210" s="300">
        <f t="shared" ref="X210" si="770">X211+X225</f>
        <v>0</v>
      </c>
      <c r="Y210" s="120">
        <f t="shared" ref="Y210" si="771">Y211+Y225</f>
        <v>0</v>
      </c>
      <c r="Z210" s="85">
        <f t="shared" ref="Z210" si="772">Z211+Z225</f>
        <v>0</v>
      </c>
      <c r="AA210" s="85">
        <f>AA211+AA225</f>
        <v>0</v>
      </c>
      <c r="AB210" s="85">
        <f t="shared" ref="AB210" si="773">AB211+AB225</f>
        <v>0</v>
      </c>
      <c r="AC210" s="85">
        <f t="shared" ref="AC210" si="774">AC211+AC225</f>
        <v>0</v>
      </c>
      <c r="AD210" s="85">
        <f t="shared" ref="AD210" si="775">AD211+AD225</f>
        <v>0</v>
      </c>
      <c r="AE210" s="86">
        <f>AE211+AE225</f>
        <v>0</v>
      </c>
      <c r="AF210" s="261">
        <f>SUM(AG210:AQ210)</f>
        <v>4735050</v>
      </c>
      <c r="AG210" s="468">
        <f>AG211+AG225</f>
        <v>0</v>
      </c>
      <c r="AH210" s="469">
        <f t="shared" ref="AH210" si="776">AH211+AH225</f>
        <v>425800</v>
      </c>
      <c r="AI210" s="470">
        <f t="shared" ref="AI210" si="777">AI211+AI225</f>
        <v>0</v>
      </c>
      <c r="AJ210" s="471">
        <f t="shared" ref="AJ210" si="778">AJ211+AJ225</f>
        <v>4269250</v>
      </c>
      <c r="AK210" s="472">
        <f t="shared" ref="AK210" si="779">AK211+AK225</f>
        <v>0</v>
      </c>
      <c r="AL210" s="473">
        <f t="shared" ref="AL210" si="780">AL211+AL225</f>
        <v>40000</v>
      </c>
      <c r="AM210" s="473">
        <f>AM211+AM225</f>
        <v>0</v>
      </c>
      <c r="AN210" s="473">
        <f t="shared" ref="AN210" si="781">AN211+AN225</f>
        <v>0</v>
      </c>
      <c r="AO210" s="473">
        <f t="shared" ref="AO210" si="782">AO211+AO225</f>
        <v>0</v>
      </c>
      <c r="AP210" s="473">
        <f t="shared" ref="AP210" si="783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50" t="s">
        <v>16</v>
      </c>
      <c r="E211" s="650"/>
      <c r="F211" s="650"/>
      <c r="G211" s="651"/>
      <c r="H211" s="75">
        <f t="shared" ref="H211:H224" si="784">SUM(I211:S211)</f>
        <v>4757650</v>
      </c>
      <c r="I211" s="77">
        <f t="shared" ref="I211:S211" si="785">I212+I216+I222</f>
        <v>0</v>
      </c>
      <c r="J211" s="61">
        <f t="shared" si="785"/>
        <v>448400</v>
      </c>
      <c r="K211" s="79">
        <f t="shared" si="785"/>
        <v>0</v>
      </c>
      <c r="L211" s="301">
        <f t="shared" si="785"/>
        <v>4269250</v>
      </c>
      <c r="M211" s="95">
        <f t="shared" si="785"/>
        <v>0</v>
      </c>
      <c r="N211" s="78">
        <f t="shared" si="785"/>
        <v>40000</v>
      </c>
      <c r="O211" s="78">
        <f t="shared" si="785"/>
        <v>0</v>
      </c>
      <c r="P211" s="78">
        <f t="shared" si="785"/>
        <v>0</v>
      </c>
      <c r="Q211" s="78">
        <f t="shared" si="785"/>
        <v>0</v>
      </c>
      <c r="R211" s="78">
        <f t="shared" si="785"/>
        <v>0</v>
      </c>
      <c r="S211" s="79">
        <f t="shared" si="785"/>
        <v>0</v>
      </c>
      <c r="T211" s="237">
        <f t="shared" ref="T211:T224" si="786">SUM(U211:AE211)</f>
        <v>-22600</v>
      </c>
      <c r="U211" s="77">
        <f t="shared" ref="U211:AE211" si="787">U212+U216+U222</f>
        <v>0</v>
      </c>
      <c r="V211" s="61">
        <f t="shared" si="787"/>
        <v>-22600</v>
      </c>
      <c r="W211" s="79">
        <f t="shared" si="787"/>
        <v>0</v>
      </c>
      <c r="X211" s="301">
        <f t="shared" si="787"/>
        <v>0</v>
      </c>
      <c r="Y211" s="95">
        <f t="shared" si="787"/>
        <v>0</v>
      </c>
      <c r="Z211" s="78">
        <f t="shared" si="787"/>
        <v>0</v>
      </c>
      <c r="AA211" s="78">
        <f t="shared" si="787"/>
        <v>0</v>
      </c>
      <c r="AB211" s="78">
        <f t="shared" si="787"/>
        <v>0</v>
      </c>
      <c r="AC211" s="78">
        <f t="shared" si="787"/>
        <v>0</v>
      </c>
      <c r="AD211" s="78">
        <f t="shared" si="787"/>
        <v>0</v>
      </c>
      <c r="AE211" s="79">
        <f t="shared" si="787"/>
        <v>0</v>
      </c>
      <c r="AF211" s="262">
        <f t="shared" si="765"/>
        <v>4735050</v>
      </c>
      <c r="AG211" s="315">
        <f t="shared" ref="AG211:AQ211" si="788">AG212+AG216+AG222</f>
        <v>0</v>
      </c>
      <c r="AH211" s="263">
        <f t="shared" si="788"/>
        <v>425800</v>
      </c>
      <c r="AI211" s="239">
        <f t="shared" si="788"/>
        <v>0</v>
      </c>
      <c r="AJ211" s="303">
        <f t="shared" si="788"/>
        <v>4269250</v>
      </c>
      <c r="AK211" s="240">
        <f t="shared" si="788"/>
        <v>0</v>
      </c>
      <c r="AL211" s="241">
        <f t="shared" si="788"/>
        <v>40000</v>
      </c>
      <c r="AM211" s="241">
        <f t="shared" si="788"/>
        <v>0</v>
      </c>
      <c r="AN211" s="241">
        <f t="shared" si="788"/>
        <v>0</v>
      </c>
      <c r="AO211" s="241">
        <f t="shared" si="788"/>
        <v>0</v>
      </c>
      <c r="AP211" s="241">
        <f t="shared" si="788"/>
        <v>0</v>
      </c>
      <c r="AQ211" s="239">
        <f t="shared" si="788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76">
        <v>31</v>
      </c>
      <c r="B212" s="577"/>
      <c r="C212" s="90"/>
      <c r="D212" s="578" t="s">
        <v>0</v>
      </c>
      <c r="E212" s="578"/>
      <c r="F212" s="578"/>
      <c r="G212" s="579"/>
      <c r="H212" s="75">
        <f t="shared" si="784"/>
        <v>4035750</v>
      </c>
      <c r="I212" s="96">
        <f>SUM(I213:I215)</f>
        <v>0</v>
      </c>
      <c r="J212" s="61">
        <f>SUM(J213:J215)</f>
        <v>0</v>
      </c>
      <c r="K212" s="79">
        <f t="shared" ref="K212:S212" si="789">SUM(K213:K215)</f>
        <v>0</v>
      </c>
      <c r="L212" s="301">
        <f t="shared" si="789"/>
        <v>4035750</v>
      </c>
      <c r="M212" s="95">
        <f t="shared" si="789"/>
        <v>0</v>
      </c>
      <c r="N212" s="78">
        <f t="shared" si="789"/>
        <v>0</v>
      </c>
      <c r="O212" s="78">
        <f t="shared" ref="O212" si="790">SUM(O213:O215)</f>
        <v>0</v>
      </c>
      <c r="P212" s="78">
        <f t="shared" si="789"/>
        <v>0</v>
      </c>
      <c r="Q212" s="78">
        <f t="shared" si="789"/>
        <v>0</v>
      </c>
      <c r="R212" s="78">
        <f t="shared" si="789"/>
        <v>0</v>
      </c>
      <c r="S212" s="229">
        <f t="shared" si="789"/>
        <v>0</v>
      </c>
      <c r="T212" s="248">
        <f t="shared" si="786"/>
        <v>0</v>
      </c>
      <c r="U212" s="96">
        <f>SUM(U213:U215)</f>
        <v>0</v>
      </c>
      <c r="V212" s="78">
        <f>SUM(V213:V215)</f>
        <v>0</v>
      </c>
      <c r="W212" s="79">
        <f t="shared" ref="W212:AE212" si="791">SUM(W213:W215)</f>
        <v>0</v>
      </c>
      <c r="X212" s="301">
        <f t="shared" si="791"/>
        <v>0</v>
      </c>
      <c r="Y212" s="95">
        <f t="shared" si="791"/>
        <v>0</v>
      </c>
      <c r="Z212" s="78">
        <f t="shared" si="791"/>
        <v>0</v>
      </c>
      <c r="AA212" s="78">
        <f t="shared" ref="AA212" si="792">SUM(AA213:AA215)</f>
        <v>0</v>
      </c>
      <c r="AB212" s="78">
        <f t="shared" si="791"/>
        <v>0</v>
      </c>
      <c r="AC212" s="78">
        <f t="shared" si="791"/>
        <v>0</v>
      </c>
      <c r="AD212" s="78">
        <f t="shared" si="791"/>
        <v>0</v>
      </c>
      <c r="AE212" s="229">
        <f t="shared" si="791"/>
        <v>0</v>
      </c>
      <c r="AF212" s="262">
        <f t="shared" si="765"/>
        <v>4035750</v>
      </c>
      <c r="AG212" s="238">
        <f>SUM(AG213:AG215)</f>
        <v>0</v>
      </c>
      <c r="AH212" s="241">
        <f>SUM(AH213:AH215)</f>
        <v>0</v>
      </c>
      <c r="AI212" s="239">
        <f t="shared" ref="AI212:AQ212" si="793">SUM(AI213:AI215)</f>
        <v>0</v>
      </c>
      <c r="AJ212" s="303">
        <f t="shared" si="793"/>
        <v>4035750</v>
      </c>
      <c r="AK212" s="240">
        <f t="shared" si="793"/>
        <v>0</v>
      </c>
      <c r="AL212" s="241">
        <f t="shared" si="793"/>
        <v>0</v>
      </c>
      <c r="AM212" s="241">
        <f t="shared" ref="AM212" si="794">SUM(AM213:AM215)</f>
        <v>0</v>
      </c>
      <c r="AN212" s="241">
        <f t="shared" si="793"/>
        <v>0</v>
      </c>
      <c r="AO212" s="241">
        <f t="shared" si="793"/>
        <v>0</v>
      </c>
      <c r="AP212" s="241">
        <f t="shared" si="793"/>
        <v>0</v>
      </c>
      <c r="AQ212" s="242">
        <f t="shared" si="793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80" t="s">
        <v>1</v>
      </c>
      <c r="E213" s="580"/>
      <c r="F213" s="580"/>
      <c r="G213" s="581"/>
      <c r="H213" s="76">
        <f t="shared" si="784"/>
        <v>3370000</v>
      </c>
      <c r="I213" s="80"/>
      <c r="J213" s="94"/>
      <c r="K213" s="82"/>
      <c r="L213" s="302">
        <v>3370000</v>
      </c>
      <c r="M213" s="118"/>
      <c r="N213" s="81"/>
      <c r="O213" s="81"/>
      <c r="P213" s="81"/>
      <c r="Q213" s="81"/>
      <c r="R213" s="81"/>
      <c r="S213" s="82"/>
      <c r="T213" s="28">
        <f t="shared" si="786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5"/>
        <v>3370000</v>
      </c>
      <c r="AG213" s="29">
        <f t="shared" ref="AG213:AG215" si="795">I213+U213</f>
        <v>0</v>
      </c>
      <c r="AH213" s="92">
        <f t="shared" ref="AH213:AH215" si="796">J213+V213</f>
        <v>0</v>
      </c>
      <c r="AI213" s="31">
        <f t="shared" ref="AI213:AI215" si="797">K213+W213</f>
        <v>0</v>
      </c>
      <c r="AJ213" s="326">
        <f t="shared" ref="AJ213:AJ215" si="798">L213+X213</f>
        <v>3370000</v>
      </c>
      <c r="AK213" s="290">
        <f t="shared" ref="AK213:AK215" si="799">M213+Y213</f>
        <v>0</v>
      </c>
      <c r="AL213" s="30">
        <f t="shared" ref="AL213:AL215" si="800">N213+Z213</f>
        <v>0</v>
      </c>
      <c r="AM213" s="30">
        <f t="shared" ref="AM213:AM215" si="801">O213+AA213</f>
        <v>0</v>
      </c>
      <c r="AN213" s="30">
        <f t="shared" ref="AN213:AN215" si="802">P213+AB213</f>
        <v>0</v>
      </c>
      <c r="AO213" s="30">
        <f t="shared" ref="AO213:AO215" si="803">Q213+AC213</f>
        <v>0</v>
      </c>
      <c r="AP213" s="30">
        <f t="shared" ref="AP213:AP215" si="804">R213+AD213</f>
        <v>0</v>
      </c>
      <c r="AQ213" s="31">
        <f t="shared" ref="AQ213:AQ215" si="805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80" t="s">
        <v>2</v>
      </c>
      <c r="E214" s="580"/>
      <c r="F214" s="580"/>
      <c r="G214" s="581"/>
      <c r="H214" s="76">
        <f t="shared" si="784"/>
        <v>109750</v>
      </c>
      <c r="I214" s="80"/>
      <c r="J214" s="94"/>
      <c r="K214" s="82"/>
      <c r="L214" s="302">
        <v>109750</v>
      </c>
      <c r="M214" s="118"/>
      <c r="N214" s="81"/>
      <c r="O214" s="81"/>
      <c r="P214" s="81"/>
      <c r="Q214" s="81"/>
      <c r="R214" s="81"/>
      <c r="S214" s="82"/>
      <c r="T214" s="28">
        <f t="shared" si="786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5"/>
        <v>109750</v>
      </c>
      <c r="AG214" s="29">
        <f t="shared" si="795"/>
        <v>0</v>
      </c>
      <c r="AH214" s="92">
        <f t="shared" si="796"/>
        <v>0</v>
      </c>
      <c r="AI214" s="31">
        <f t="shared" si="797"/>
        <v>0</v>
      </c>
      <c r="AJ214" s="326">
        <f t="shared" si="798"/>
        <v>109750</v>
      </c>
      <c r="AK214" s="290">
        <f t="shared" si="799"/>
        <v>0</v>
      </c>
      <c r="AL214" s="30">
        <f t="shared" si="800"/>
        <v>0</v>
      </c>
      <c r="AM214" s="30">
        <f t="shared" si="801"/>
        <v>0</v>
      </c>
      <c r="AN214" s="30">
        <f t="shared" si="802"/>
        <v>0</v>
      </c>
      <c r="AO214" s="30">
        <f t="shared" si="803"/>
        <v>0</v>
      </c>
      <c r="AP214" s="30">
        <f t="shared" si="804"/>
        <v>0</v>
      </c>
      <c r="AQ214" s="31">
        <f t="shared" si="805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80" t="s">
        <v>3</v>
      </c>
      <c r="E215" s="580"/>
      <c r="F215" s="580"/>
      <c r="G215" s="581"/>
      <c r="H215" s="76">
        <f t="shared" si="784"/>
        <v>556000</v>
      </c>
      <c r="I215" s="80"/>
      <c r="J215" s="94"/>
      <c r="K215" s="82"/>
      <c r="L215" s="302">
        <v>556000</v>
      </c>
      <c r="M215" s="118"/>
      <c r="N215" s="81"/>
      <c r="O215" s="81"/>
      <c r="P215" s="81"/>
      <c r="Q215" s="81"/>
      <c r="R215" s="81"/>
      <c r="S215" s="82"/>
      <c r="T215" s="28">
        <f t="shared" si="786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5"/>
        <v>556000</v>
      </c>
      <c r="AG215" s="29">
        <f t="shared" si="795"/>
        <v>0</v>
      </c>
      <c r="AH215" s="92">
        <f t="shared" si="796"/>
        <v>0</v>
      </c>
      <c r="AI215" s="31">
        <f t="shared" si="797"/>
        <v>0</v>
      </c>
      <c r="AJ215" s="326">
        <f t="shared" si="798"/>
        <v>556000</v>
      </c>
      <c r="AK215" s="290">
        <f t="shared" si="799"/>
        <v>0</v>
      </c>
      <c r="AL215" s="30">
        <f t="shared" si="800"/>
        <v>0</v>
      </c>
      <c r="AM215" s="30">
        <f t="shared" si="801"/>
        <v>0</v>
      </c>
      <c r="AN215" s="30">
        <f t="shared" si="802"/>
        <v>0</v>
      </c>
      <c r="AO215" s="30">
        <f t="shared" si="803"/>
        <v>0</v>
      </c>
      <c r="AP215" s="30">
        <f t="shared" si="804"/>
        <v>0</v>
      </c>
      <c r="AQ215" s="31">
        <f t="shared" si="805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76">
        <v>32</v>
      </c>
      <c r="B216" s="577"/>
      <c r="C216" s="90"/>
      <c r="D216" s="578" t="s">
        <v>4</v>
      </c>
      <c r="E216" s="578"/>
      <c r="F216" s="578"/>
      <c r="G216" s="579"/>
      <c r="H216" s="75">
        <f t="shared" si="784"/>
        <v>716700</v>
      </c>
      <c r="I216" s="77">
        <f>SUM(I217:I221)</f>
        <v>0</v>
      </c>
      <c r="J216" s="61">
        <f>SUM(J217:J221)</f>
        <v>443200</v>
      </c>
      <c r="K216" s="79">
        <f t="shared" ref="K216:S216" si="806">SUM(K217:K221)</f>
        <v>0</v>
      </c>
      <c r="L216" s="301">
        <f>SUM(L217:L221)</f>
        <v>233500</v>
      </c>
      <c r="M216" s="95">
        <f t="shared" si="806"/>
        <v>0</v>
      </c>
      <c r="N216" s="78">
        <f t="shared" si="806"/>
        <v>40000</v>
      </c>
      <c r="O216" s="78">
        <f t="shared" ref="O216" si="807">SUM(O217:O221)</f>
        <v>0</v>
      </c>
      <c r="P216" s="78">
        <f t="shared" si="806"/>
        <v>0</v>
      </c>
      <c r="Q216" s="78">
        <f t="shared" si="806"/>
        <v>0</v>
      </c>
      <c r="R216" s="78">
        <f t="shared" si="806"/>
        <v>0</v>
      </c>
      <c r="S216" s="79">
        <f t="shared" si="806"/>
        <v>0</v>
      </c>
      <c r="T216" s="237">
        <f t="shared" si="786"/>
        <v>-28600</v>
      </c>
      <c r="U216" s="77">
        <f>SUM(U217:U221)</f>
        <v>0</v>
      </c>
      <c r="V216" s="61">
        <f>SUM(V217:V221)</f>
        <v>-28600</v>
      </c>
      <c r="W216" s="79">
        <f t="shared" ref="W216" si="808">SUM(W217:W221)</f>
        <v>0</v>
      </c>
      <c r="X216" s="301">
        <f>SUM(X217:X221)</f>
        <v>0</v>
      </c>
      <c r="Y216" s="95">
        <f t="shared" ref="Y216:AE216" si="809">SUM(Y217:Y221)</f>
        <v>0</v>
      </c>
      <c r="Z216" s="78">
        <f t="shared" si="809"/>
        <v>0</v>
      </c>
      <c r="AA216" s="78">
        <f t="shared" ref="AA216" si="810">SUM(AA217:AA221)</f>
        <v>0</v>
      </c>
      <c r="AB216" s="78">
        <f t="shared" si="809"/>
        <v>0</v>
      </c>
      <c r="AC216" s="78">
        <f t="shared" si="809"/>
        <v>0</v>
      </c>
      <c r="AD216" s="78">
        <f t="shared" si="809"/>
        <v>0</v>
      </c>
      <c r="AE216" s="79">
        <f t="shared" si="809"/>
        <v>0</v>
      </c>
      <c r="AF216" s="262">
        <f t="shared" si="765"/>
        <v>688100</v>
      </c>
      <c r="AG216" s="315">
        <f>SUM(AG217:AG221)</f>
        <v>0</v>
      </c>
      <c r="AH216" s="263">
        <f>SUM(AH217:AH221)</f>
        <v>414600</v>
      </c>
      <c r="AI216" s="239">
        <f t="shared" ref="AI216" si="811">SUM(AI217:AI221)</f>
        <v>0</v>
      </c>
      <c r="AJ216" s="303">
        <f>SUM(AJ217:AJ221)</f>
        <v>233500</v>
      </c>
      <c r="AK216" s="240">
        <f t="shared" ref="AK216:AQ216" si="812">SUM(AK217:AK221)</f>
        <v>0</v>
      </c>
      <c r="AL216" s="241">
        <f t="shared" si="812"/>
        <v>40000</v>
      </c>
      <c r="AM216" s="241">
        <f t="shared" ref="AM216" si="813">SUM(AM217:AM221)</f>
        <v>0</v>
      </c>
      <c r="AN216" s="241">
        <f t="shared" si="812"/>
        <v>0</v>
      </c>
      <c r="AO216" s="241">
        <f t="shared" si="812"/>
        <v>0</v>
      </c>
      <c r="AP216" s="241">
        <f t="shared" si="812"/>
        <v>0</v>
      </c>
      <c r="AQ216" s="239">
        <f t="shared" si="812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80" t="s">
        <v>5</v>
      </c>
      <c r="E217" s="580"/>
      <c r="F217" s="580"/>
      <c r="G217" s="581"/>
      <c r="H217" s="76">
        <f t="shared" si="784"/>
        <v>249500</v>
      </c>
      <c r="I217" s="80"/>
      <c r="J217" s="94">
        <v>29500</v>
      </c>
      <c r="K217" s="82"/>
      <c r="L217" s="302">
        <v>220000</v>
      </c>
      <c r="M217" s="118"/>
      <c r="N217" s="81"/>
      <c r="O217" s="81"/>
      <c r="P217" s="81"/>
      <c r="Q217" s="81"/>
      <c r="R217" s="81"/>
      <c r="S217" s="82"/>
      <c r="T217" s="28">
        <f t="shared" si="786"/>
        <v>0</v>
      </c>
      <c r="U217" s="80"/>
      <c r="V217" s="94"/>
      <c r="W217" s="82"/>
      <c r="X217" s="302"/>
      <c r="Y217" s="118"/>
      <c r="Z217" s="81"/>
      <c r="AA217" s="81"/>
      <c r="AB217" s="81"/>
      <c r="AC217" s="81"/>
      <c r="AD217" s="81"/>
      <c r="AE217" s="82"/>
      <c r="AF217" s="109">
        <f t="shared" si="765"/>
        <v>249500</v>
      </c>
      <c r="AG217" s="29">
        <f t="shared" ref="AG217:AG221" si="814">I217+U217</f>
        <v>0</v>
      </c>
      <c r="AH217" s="92">
        <f t="shared" ref="AH217:AH221" si="815">J217+V217</f>
        <v>29500</v>
      </c>
      <c r="AI217" s="31">
        <f t="shared" ref="AI217:AI221" si="816">K217+W217</f>
        <v>0</v>
      </c>
      <c r="AJ217" s="326">
        <f t="shared" ref="AJ217:AJ221" si="817">L217+X217</f>
        <v>220000</v>
      </c>
      <c r="AK217" s="290">
        <f t="shared" ref="AK217:AK221" si="818">M217+Y217</f>
        <v>0</v>
      </c>
      <c r="AL217" s="30">
        <f t="shared" ref="AL217:AL221" si="819">N217+Z217</f>
        <v>0</v>
      </c>
      <c r="AM217" s="30">
        <f t="shared" ref="AM217:AM221" si="820">O217+AA217</f>
        <v>0</v>
      </c>
      <c r="AN217" s="30">
        <f t="shared" ref="AN217:AN221" si="821">P217+AB217</f>
        <v>0</v>
      </c>
      <c r="AO217" s="30">
        <f t="shared" ref="AO217:AO221" si="822">Q217+AC217</f>
        <v>0</v>
      </c>
      <c r="AP217" s="30">
        <f t="shared" ref="AP217:AP221" si="823">R217+AD217</f>
        <v>0</v>
      </c>
      <c r="AQ217" s="31">
        <f t="shared" ref="AQ217:AQ221" si="824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80" t="s">
        <v>6</v>
      </c>
      <c r="E218" s="580"/>
      <c r="F218" s="580"/>
      <c r="G218" s="581"/>
      <c r="H218" s="76">
        <f t="shared" si="784"/>
        <v>205000</v>
      </c>
      <c r="I218" s="80"/>
      <c r="J218" s="94">
        <v>205000</v>
      </c>
      <c r="K218" s="82"/>
      <c r="L218" s="302"/>
      <c r="M218" s="118"/>
      <c r="N218" s="81"/>
      <c r="O218" s="81"/>
      <c r="P218" s="81"/>
      <c r="Q218" s="81"/>
      <c r="R218" s="81"/>
      <c r="S218" s="82"/>
      <c r="T218" s="28">
        <f t="shared" si="786"/>
        <v>0</v>
      </c>
      <c r="U218" s="80"/>
      <c r="V218" s="94"/>
      <c r="W218" s="82"/>
      <c r="X218" s="302"/>
      <c r="Y218" s="118"/>
      <c r="Z218" s="81"/>
      <c r="AA218" s="81"/>
      <c r="AB218" s="81"/>
      <c r="AC218" s="81"/>
      <c r="AD218" s="81"/>
      <c r="AE218" s="82"/>
      <c r="AF218" s="109">
        <f t="shared" si="765"/>
        <v>205000</v>
      </c>
      <c r="AG218" s="29">
        <f t="shared" si="814"/>
        <v>0</v>
      </c>
      <c r="AH218" s="92">
        <f t="shared" si="815"/>
        <v>205000</v>
      </c>
      <c r="AI218" s="31">
        <f t="shared" si="816"/>
        <v>0</v>
      </c>
      <c r="AJ218" s="326">
        <f t="shared" si="817"/>
        <v>0</v>
      </c>
      <c r="AK218" s="290">
        <f t="shared" si="818"/>
        <v>0</v>
      </c>
      <c r="AL218" s="30">
        <f t="shared" si="819"/>
        <v>0</v>
      </c>
      <c r="AM218" s="30">
        <f t="shared" si="820"/>
        <v>0</v>
      </c>
      <c r="AN218" s="30">
        <f t="shared" si="821"/>
        <v>0</v>
      </c>
      <c r="AO218" s="30">
        <f t="shared" si="822"/>
        <v>0</v>
      </c>
      <c r="AP218" s="30">
        <f t="shared" si="823"/>
        <v>0</v>
      </c>
      <c r="AQ218" s="31">
        <f t="shared" si="824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80" t="s">
        <v>7</v>
      </c>
      <c r="E219" s="580"/>
      <c r="F219" s="580"/>
      <c r="G219" s="581"/>
      <c r="H219" s="76">
        <f>SUM(I219:S219)</f>
        <v>192900</v>
      </c>
      <c r="I219" s="80"/>
      <c r="J219" s="94">
        <v>192900</v>
      </c>
      <c r="K219" s="82"/>
      <c r="L219" s="302"/>
      <c r="M219" s="118"/>
      <c r="N219" s="81"/>
      <c r="O219" s="81"/>
      <c r="P219" s="81"/>
      <c r="Q219" s="81"/>
      <c r="R219" s="81"/>
      <c r="S219" s="82"/>
      <c r="T219" s="28">
        <f>SUM(U219:AE219)</f>
        <v>-28600</v>
      </c>
      <c r="U219" s="80"/>
      <c r="V219" s="94">
        <v>-28600</v>
      </c>
      <c r="W219" s="82"/>
      <c r="X219" s="302"/>
      <c r="Y219" s="118"/>
      <c r="Z219" s="81"/>
      <c r="AA219" s="81"/>
      <c r="AB219" s="81"/>
      <c r="AC219" s="81"/>
      <c r="AD219" s="81"/>
      <c r="AE219" s="82"/>
      <c r="AF219" s="109">
        <f t="shared" si="765"/>
        <v>164300</v>
      </c>
      <c r="AG219" s="29">
        <f t="shared" si="814"/>
        <v>0</v>
      </c>
      <c r="AH219" s="92">
        <f t="shared" si="815"/>
        <v>164300</v>
      </c>
      <c r="AI219" s="31">
        <f t="shared" si="816"/>
        <v>0</v>
      </c>
      <c r="AJ219" s="326">
        <f t="shared" si="817"/>
        <v>0</v>
      </c>
      <c r="AK219" s="290">
        <f t="shared" si="818"/>
        <v>0</v>
      </c>
      <c r="AL219" s="30">
        <f t="shared" si="819"/>
        <v>0</v>
      </c>
      <c r="AM219" s="30">
        <f t="shared" si="820"/>
        <v>0</v>
      </c>
      <c r="AN219" s="30">
        <f t="shared" si="821"/>
        <v>0</v>
      </c>
      <c r="AO219" s="30">
        <f t="shared" si="822"/>
        <v>0</v>
      </c>
      <c r="AP219" s="30">
        <f t="shared" si="823"/>
        <v>0</v>
      </c>
      <c r="AQ219" s="31">
        <f t="shared" si="824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15.75" customHeight="1" x14ac:dyDescent="0.25">
      <c r="A220" s="230"/>
      <c r="B220" s="179"/>
      <c r="C220" s="179">
        <v>324</v>
      </c>
      <c r="D220" s="580" t="s">
        <v>90</v>
      </c>
      <c r="E220" s="580"/>
      <c r="F220" s="580"/>
      <c r="G220" s="581"/>
      <c r="H220" s="76">
        <f t="shared" si="784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6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5"/>
        <v>0</v>
      </c>
      <c r="AG220" s="29">
        <f t="shared" si="814"/>
        <v>0</v>
      </c>
      <c r="AH220" s="92">
        <f t="shared" si="815"/>
        <v>0</v>
      </c>
      <c r="AI220" s="31">
        <f t="shared" si="816"/>
        <v>0</v>
      </c>
      <c r="AJ220" s="326">
        <f t="shared" si="817"/>
        <v>0</v>
      </c>
      <c r="AK220" s="290">
        <f t="shared" si="818"/>
        <v>0</v>
      </c>
      <c r="AL220" s="30">
        <f t="shared" si="819"/>
        <v>0</v>
      </c>
      <c r="AM220" s="30">
        <f t="shared" si="820"/>
        <v>0</v>
      </c>
      <c r="AN220" s="30">
        <f t="shared" si="821"/>
        <v>0</v>
      </c>
      <c r="AO220" s="30">
        <f t="shared" si="822"/>
        <v>0</v>
      </c>
      <c r="AP220" s="30">
        <f t="shared" si="823"/>
        <v>0</v>
      </c>
      <c r="AQ220" s="31">
        <f t="shared" si="824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80" t="s">
        <v>8</v>
      </c>
      <c r="E221" s="580"/>
      <c r="F221" s="580"/>
      <c r="G221" s="581"/>
      <c r="H221" s="76">
        <f t="shared" si="784"/>
        <v>69300</v>
      </c>
      <c r="I221" s="80"/>
      <c r="J221" s="94">
        <v>15800</v>
      </c>
      <c r="K221" s="82"/>
      <c r="L221" s="302">
        <v>13500</v>
      </c>
      <c r="M221" s="118"/>
      <c r="N221" s="81">
        <v>40000</v>
      </c>
      <c r="O221" s="81"/>
      <c r="P221" s="81"/>
      <c r="Q221" s="81"/>
      <c r="R221" s="81"/>
      <c r="S221" s="82"/>
      <c r="T221" s="28">
        <f t="shared" si="786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5"/>
        <v>69300</v>
      </c>
      <c r="AG221" s="29">
        <f t="shared" si="814"/>
        <v>0</v>
      </c>
      <c r="AH221" s="92">
        <f t="shared" si="815"/>
        <v>15800</v>
      </c>
      <c r="AI221" s="31">
        <f t="shared" si="816"/>
        <v>0</v>
      </c>
      <c r="AJ221" s="326">
        <f t="shared" si="817"/>
        <v>13500</v>
      </c>
      <c r="AK221" s="290">
        <f t="shared" si="818"/>
        <v>0</v>
      </c>
      <c r="AL221" s="30">
        <f t="shared" si="819"/>
        <v>40000</v>
      </c>
      <c r="AM221" s="30">
        <f t="shared" si="820"/>
        <v>0</v>
      </c>
      <c r="AN221" s="30">
        <f t="shared" si="821"/>
        <v>0</v>
      </c>
      <c r="AO221" s="30">
        <f t="shared" si="822"/>
        <v>0</v>
      </c>
      <c r="AP221" s="30">
        <f t="shared" si="823"/>
        <v>0</v>
      </c>
      <c r="AQ221" s="31">
        <f t="shared" si="824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76">
        <v>34</v>
      </c>
      <c r="B222" s="577"/>
      <c r="C222" s="90"/>
      <c r="D222" s="578" t="s">
        <v>9</v>
      </c>
      <c r="E222" s="578"/>
      <c r="F222" s="578"/>
      <c r="G222" s="579"/>
      <c r="H222" s="75">
        <f t="shared" si="784"/>
        <v>5200</v>
      </c>
      <c r="I222" s="77">
        <f>I223+I224</f>
        <v>0</v>
      </c>
      <c r="J222" s="61">
        <f>J223+J224</f>
        <v>5200</v>
      </c>
      <c r="K222" s="79">
        <f t="shared" ref="K222:S222" si="825">K223+K224</f>
        <v>0</v>
      </c>
      <c r="L222" s="301">
        <f t="shared" si="825"/>
        <v>0</v>
      </c>
      <c r="M222" s="95">
        <f t="shared" si="825"/>
        <v>0</v>
      </c>
      <c r="N222" s="78">
        <f t="shared" si="825"/>
        <v>0</v>
      </c>
      <c r="O222" s="78">
        <f t="shared" ref="O222" si="826">O223+O224</f>
        <v>0</v>
      </c>
      <c r="P222" s="78">
        <f t="shared" si="825"/>
        <v>0</v>
      </c>
      <c r="Q222" s="78">
        <f t="shared" si="825"/>
        <v>0</v>
      </c>
      <c r="R222" s="78">
        <f t="shared" si="825"/>
        <v>0</v>
      </c>
      <c r="S222" s="79">
        <f t="shared" si="825"/>
        <v>0</v>
      </c>
      <c r="T222" s="237">
        <f t="shared" si="786"/>
        <v>6000</v>
      </c>
      <c r="U222" s="77">
        <f>U223+U224</f>
        <v>0</v>
      </c>
      <c r="V222" s="61">
        <f>V223+V224</f>
        <v>6000</v>
      </c>
      <c r="W222" s="79">
        <f t="shared" ref="W222:AE222" si="827">W223+W224</f>
        <v>0</v>
      </c>
      <c r="X222" s="301">
        <f t="shared" si="827"/>
        <v>0</v>
      </c>
      <c r="Y222" s="95">
        <f t="shared" si="827"/>
        <v>0</v>
      </c>
      <c r="Z222" s="78">
        <f t="shared" si="827"/>
        <v>0</v>
      </c>
      <c r="AA222" s="78">
        <f t="shared" ref="AA222" si="828">AA223+AA224</f>
        <v>0</v>
      </c>
      <c r="AB222" s="78">
        <f t="shared" si="827"/>
        <v>0</v>
      </c>
      <c r="AC222" s="78">
        <f t="shared" si="827"/>
        <v>0</v>
      </c>
      <c r="AD222" s="78">
        <f t="shared" si="827"/>
        <v>0</v>
      </c>
      <c r="AE222" s="79">
        <f t="shared" si="827"/>
        <v>0</v>
      </c>
      <c r="AF222" s="262">
        <f t="shared" si="765"/>
        <v>11200</v>
      </c>
      <c r="AG222" s="315">
        <f>AG223+AG224</f>
        <v>0</v>
      </c>
      <c r="AH222" s="263">
        <f>AH223+AH224</f>
        <v>11200</v>
      </c>
      <c r="AI222" s="239">
        <f t="shared" ref="AI222:AQ222" si="829">AI223+AI224</f>
        <v>0</v>
      </c>
      <c r="AJ222" s="303">
        <f t="shared" si="829"/>
        <v>0</v>
      </c>
      <c r="AK222" s="240">
        <f t="shared" si="829"/>
        <v>0</v>
      </c>
      <c r="AL222" s="241">
        <f t="shared" si="829"/>
        <v>0</v>
      </c>
      <c r="AM222" s="241">
        <f t="shared" ref="AM222" si="830">AM223+AM224</f>
        <v>0</v>
      </c>
      <c r="AN222" s="241">
        <f t="shared" si="829"/>
        <v>0</v>
      </c>
      <c r="AO222" s="241">
        <f t="shared" si="829"/>
        <v>0</v>
      </c>
      <c r="AP222" s="241">
        <f t="shared" si="829"/>
        <v>0</v>
      </c>
      <c r="AQ222" s="239">
        <f t="shared" si="829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80" t="s">
        <v>80</v>
      </c>
      <c r="E223" s="580"/>
      <c r="F223" s="580"/>
      <c r="G223" s="581"/>
      <c r="H223" s="76">
        <f t="shared" si="784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6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5"/>
        <v>0</v>
      </c>
      <c r="AG223" s="29">
        <f t="shared" ref="AG223:AG224" si="831">I223+U223</f>
        <v>0</v>
      </c>
      <c r="AH223" s="92">
        <f t="shared" ref="AH223:AH224" si="832">J223+V223</f>
        <v>0</v>
      </c>
      <c r="AI223" s="31">
        <f t="shared" ref="AI223:AI224" si="833">K223+W223</f>
        <v>0</v>
      </c>
      <c r="AJ223" s="326">
        <f t="shared" ref="AJ223:AJ224" si="834">L223+X223</f>
        <v>0</v>
      </c>
      <c r="AK223" s="290">
        <f t="shared" ref="AK223:AK224" si="835">M223+Y223</f>
        <v>0</v>
      </c>
      <c r="AL223" s="30">
        <f t="shared" ref="AL223:AL224" si="836">N223+Z223</f>
        <v>0</v>
      </c>
      <c r="AM223" s="30">
        <f t="shared" ref="AM223:AM224" si="837">O223+AA223</f>
        <v>0</v>
      </c>
      <c r="AN223" s="30">
        <f t="shared" ref="AN223:AN224" si="838">P223+AB223</f>
        <v>0</v>
      </c>
      <c r="AO223" s="30">
        <f t="shared" ref="AO223:AO224" si="839">Q223+AC223</f>
        <v>0</v>
      </c>
      <c r="AP223" s="30">
        <f t="shared" ref="AP223:AP224" si="840">R223+AD223</f>
        <v>0</v>
      </c>
      <c r="AQ223" s="31">
        <f t="shared" ref="AQ223:AQ224" si="841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80" t="s">
        <v>10</v>
      </c>
      <c r="E224" s="580"/>
      <c r="F224" s="580"/>
      <c r="G224" s="581"/>
      <c r="H224" s="76">
        <f t="shared" si="784"/>
        <v>5200</v>
      </c>
      <c r="I224" s="80"/>
      <c r="J224" s="94">
        <v>5200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6"/>
        <v>6000</v>
      </c>
      <c r="U224" s="80"/>
      <c r="V224" s="94">
        <v>6000</v>
      </c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5"/>
        <v>11200</v>
      </c>
      <c r="AG224" s="29">
        <f t="shared" si="831"/>
        <v>0</v>
      </c>
      <c r="AH224" s="92">
        <f t="shared" si="832"/>
        <v>11200</v>
      </c>
      <c r="AI224" s="31">
        <f t="shared" si="833"/>
        <v>0</v>
      </c>
      <c r="AJ224" s="326">
        <f t="shared" si="834"/>
        <v>0</v>
      </c>
      <c r="AK224" s="290">
        <f t="shared" si="835"/>
        <v>0</v>
      </c>
      <c r="AL224" s="30">
        <f t="shared" si="836"/>
        <v>0</v>
      </c>
      <c r="AM224" s="30">
        <f t="shared" si="837"/>
        <v>0</v>
      </c>
      <c r="AN224" s="30">
        <f t="shared" si="838"/>
        <v>0</v>
      </c>
      <c r="AO224" s="30">
        <f t="shared" si="839"/>
        <v>0</v>
      </c>
      <c r="AP224" s="30">
        <f t="shared" si="840"/>
        <v>0</v>
      </c>
      <c r="AQ224" s="31">
        <f t="shared" si="841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6" t="s">
        <v>17</v>
      </c>
      <c r="E225" s="586"/>
      <c r="F225" s="586"/>
      <c r="G225" s="587"/>
      <c r="H225" s="75">
        <f>SUM(I225:S225)</f>
        <v>0</v>
      </c>
      <c r="I225" s="77">
        <f>I226</f>
        <v>0</v>
      </c>
      <c r="J225" s="61">
        <f t="shared" ref="J225:S226" si="842">J226</f>
        <v>0</v>
      </c>
      <c r="K225" s="79">
        <f>K226</f>
        <v>0</v>
      </c>
      <c r="L225" s="301">
        <f t="shared" si="842"/>
        <v>0</v>
      </c>
      <c r="M225" s="95">
        <f t="shared" si="842"/>
        <v>0</v>
      </c>
      <c r="N225" s="78">
        <f t="shared" si="842"/>
        <v>0</v>
      </c>
      <c r="O225" s="78">
        <f t="shared" si="842"/>
        <v>0</v>
      </c>
      <c r="P225" s="78">
        <f t="shared" si="842"/>
        <v>0</v>
      </c>
      <c r="Q225" s="78">
        <f t="shared" si="842"/>
        <v>0</v>
      </c>
      <c r="R225" s="78">
        <f>R226</f>
        <v>0</v>
      </c>
      <c r="S225" s="79">
        <f t="shared" si="842"/>
        <v>0</v>
      </c>
      <c r="T225" s="237">
        <f>SUM(U225:AE225)</f>
        <v>0</v>
      </c>
      <c r="U225" s="77">
        <f>U226</f>
        <v>0</v>
      </c>
      <c r="V225" s="61">
        <f t="shared" ref="V225:V226" si="843">V226</f>
        <v>0</v>
      </c>
      <c r="W225" s="79">
        <f>W226</f>
        <v>0</v>
      </c>
      <c r="X225" s="301">
        <f t="shared" ref="X225:X226" si="844">X226</f>
        <v>0</v>
      </c>
      <c r="Y225" s="95">
        <f t="shared" ref="Y225:Y226" si="845">Y226</f>
        <v>0</v>
      </c>
      <c r="Z225" s="78">
        <f t="shared" ref="Z225:Z226" si="846">Z226</f>
        <v>0</v>
      </c>
      <c r="AA225" s="78">
        <f t="shared" ref="AA225:AA226" si="847">AA226</f>
        <v>0</v>
      </c>
      <c r="AB225" s="78">
        <f t="shared" ref="AB225:AB226" si="848">AB226</f>
        <v>0</v>
      </c>
      <c r="AC225" s="78">
        <f t="shared" ref="AC225:AC226" si="849">AC226</f>
        <v>0</v>
      </c>
      <c r="AD225" s="78">
        <f>AD226</f>
        <v>0</v>
      </c>
      <c r="AE225" s="79">
        <f t="shared" ref="AE225:AE226" si="850">AE226</f>
        <v>0</v>
      </c>
      <c r="AF225" s="262">
        <f>SUM(AG225:AQ225)</f>
        <v>0</v>
      </c>
      <c r="AG225" s="315">
        <f>AG226</f>
        <v>0</v>
      </c>
      <c r="AH225" s="263">
        <f t="shared" ref="AH225:AH226" si="851">AH226</f>
        <v>0</v>
      </c>
      <c r="AI225" s="239">
        <f>AI226</f>
        <v>0</v>
      </c>
      <c r="AJ225" s="303">
        <f t="shared" ref="AJ225:AJ226" si="852">AJ226</f>
        <v>0</v>
      </c>
      <c r="AK225" s="240">
        <f t="shared" ref="AK225:AK226" si="853">AK226</f>
        <v>0</v>
      </c>
      <c r="AL225" s="241">
        <f>AL226</f>
        <v>0</v>
      </c>
      <c r="AM225" s="241">
        <f t="shared" ref="AM225:AM226" si="854">AM226</f>
        <v>0</v>
      </c>
      <c r="AN225" s="241">
        <f>AN226</f>
        <v>0</v>
      </c>
      <c r="AO225" s="241">
        <f t="shared" ref="AO225:AO226" si="855">AO226</f>
        <v>0</v>
      </c>
      <c r="AP225" s="241">
        <f>AP226</f>
        <v>0</v>
      </c>
      <c r="AQ225" s="239">
        <f t="shared" ref="AQ225:AQ226" si="856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76">
        <v>42</v>
      </c>
      <c r="B226" s="577"/>
      <c r="C226" s="494"/>
      <c r="D226" s="578" t="s">
        <v>45</v>
      </c>
      <c r="E226" s="578"/>
      <c r="F226" s="578"/>
      <c r="G226" s="579"/>
      <c r="H226" s="75">
        <f>SUM(I226:S226)</f>
        <v>0</v>
      </c>
      <c r="I226" s="77">
        <f>I227</f>
        <v>0</v>
      </c>
      <c r="J226" s="61">
        <f t="shared" si="842"/>
        <v>0</v>
      </c>
      <c r="K226" s="79">
        <f>K227</f>
        <v>0</v>
      </c>
      <c r="L226" s="301">
        <f t="shared" si="842"/>
        <v>0</v>
      </c>
      <c r="M226" s="95">
        <f t="shared" si="842"/>
        <v>0</v>
      </c>
      <c r="N226" s="78">
        <f t="shared" si="842"/>
        <v>0</v>
      </c>
      <c r="O226" s="78">
        <f t="shared" si="842"/>
        <v>0</v>
      </c>
      <c r="P226" s="78">
        <f t="shared" si="842"/>
        <v>0</v>
      </c>
      <c r="Q226" s="78">
        <f t="shared" si="842"/>
        <v>0</v>
      </c>
      <c r="R226" s="78">
        <f>R227</f>
        <v>0</v>
      </c>
      <c r="S226" s="79">
        <f t="shared" si="842"/>
        <v>0</v>
      </c>
      <c r="T226" s="237">
        <f>SUM(U226:AE226)</f>
        <v>0</v>
      </c>
      <c r="U226" s="77">
        <f>U227</f>
        <v>0</v>
      </c>
      <c r="V226" s="61">
        <f t="shared" si="843"/>
        <v>0</v>
      </c>
      <c r="W226" s="79">
        <f>W227</f>
        <v>0</v>
      </c>
      <c r="X226" s="301">
        <f t="shared" si="844"/>
        <v>0</v>
      </c>
      <c r="Y226" s="95">
        <f t="shared" si="845"/>
        <v>0</v>
      </c>
      <c r="Z226" s="78">
        <f t="shared" si="846"/>
        <v>0</v>
      </c>
      <c r="AA226" s="78">
        <f t="shared" si="847"/>
        <v>0</v>
      </c>
      <c r="AB226" s="78">
        <f t="shared" si="848"/>
        <v>0</v>
      </c>
      <c r="AC226" s="78">
        <f t="shared" si="849"/>
        <v>0</v>
      </c>
      <c r="AD226" s="78">
        <f>AD227</f>
        <v>0</v>
      </c>
      <c r="AE226" s="79">
        <f t="shared" si="850"/>
        <v>0</v>
      </c>
      <c r="AF226" s="262">
        <f>SUM(AG226:AQ226)</f>
        <v>0</v>
      </c>
      <c r="AG226" s="315">
        <f>AG227</f>
        <v>0</v>
      </c>
      <c r="AH226" s="263">
        <f t="shared" si="851"/>
        <v>0</v>
      </c>
      <c r="AI226" s="239">
        <f>AI227</f>
        <v>0</v>
      </c>
      <c r="AJ226" s="303">
        <f t="shared" si="852"/>
        <v>0</v>
      </c>
      <c r="AK226" s="240">
        <f t="shared" si="853"/>
        <v>0</v>
      </c>
      <c r="AL226" s="241">
        <f>AL227</f>
        <v>0</v>
      </c>
      <c r="AM226" s="241">
        <f t="shared" si="854"/>
        <v>0</v>
      </c>
      <c r="AN226" s="241">
        <f>AN227</f>
        <v>0</v>
      </c>
      <c r="AO226" s="241">
        <f t="shared" si="855"/>
        <v>0</v>
      </c>
      <c r="AP226" s="241">
        <f>AP227</f>
        <v>0</v>
      </c>
      <c r="AQ226" s="239">
        <f t="shared" si="856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80" t="s">
        <v>85</v>
      </c>
      <c r="E227" s="580"/>
      <c r="F227" s="580"/>
      <c r="G227" s="581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7">I227+U227</f>
        <v>0</v>
      </c>
      <c r="AH227" s="92">
        <f t="shared" ref="AH227" si="858">J227+V227</f>
        <v>0</v>
      </c>
      <c r="AI227" s="31">
        <f t="shared" ref="AI227" si="859">K227+W227</f>
        <v>0</v>
      </c>
      <c r="AJ227" s="326">
        <f t="shared" ref="AJ227" si="860">L227+X227</f>
        <v>0</v>
      </c>
      <c r="AK227" s="290">
        <f t="shared" ref="AK227" si="861">M227+Y227</f>
        <v>0</v>
      </c>
      <c r="AL227" s="30">
        <f t="shared" ref="AL227" si="862">N227+Z227</f>
        <v>0</v>
      </c>
      <c r="AM227" s="30">
        <f t="shared" ref="AM227" si="863">O227+AA227</f>
        <v>0</v>
      </c>
      <c r="AN227" s="30">
        <f t="shared" ref="AN227" si="864">P227+AB227</f>
        <v>0</v>
      </c>
      <c r="AO227" s="30">
        <f t="shared" ref="AO227" si="865">Q227+AC227</f>
        <v>0</v>
      </c>
      <c r="AP227" s="30">
        <f t="shared" ref="AP227" si="866">R227+AD227</f>
        <v>0</v>
      </c>
      <c r="AQ227" s="31">
        <f t="shared" ref="AQ227" si="867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04" t="s">
        <v>148</v>
      </c>
      <c r="J228" s="604"/>
      <c r="K228" s="604"/>
      <c r="L228" s="604"/>
      <c r="M228" s="604"/>
      <c r="N228" s="604"/>
      <c r="O228" s="604"/>
      <c r="P228" s="604"/>
      <c r="Q228" s="604"/>
      <c r="R228" s="604"/>
      <c r="S228" s="604"/>
      <c r="U228" s="604" t="s">
        <v>148</v>
      </c>
      <c r="V228" s="604"/>
      <c r="W228" s="604"/>
      <c r="X228" s="604"/>
      <c r="Y228" s="604"/>
      <c r="Z228" s="604"/>
      <c r="AA228" s="604"/>
      <c r="AB228" s="604"/>
      <c r="AC228" s="604"/>
      <c r="AD228" s="604"/>
      <c r="AE228" s="604"/>
      <c r="AG228" s="604" t="s">
        <v>148</v>
      </c>
      <c r="AH228" s="604"/>
      <c r="AI228" s="604"/>
      <c r="AJ228" s="604"/>
      <c r="AK228" s="604"/>
      <c r="AL228" s="604"/>
      <c r="AM228" s="604"/>
      <c r="AN228" s="604"/>
      <c r="AO228" s="604"/>
      <c r="AP228" s="604"/>
      <c r="AQ228" s="606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590" t="s">
        <v>137</v>
      </c>
      <c r="B230" s="591"/>
      <c r="C230" s="591"/>
      <c r="D230" s="592" t="s">
        <v>119</v>
      </c>
      <c r="E230" s="592"/>
      <c r="F230" s="592"/>
      <c r="G230" s="593"/>
      <c r="H230" s="83">
        <f t="shared" ref="H230:H238" si="868">SUM(I230:S230)</f>
        <v>35200</v>
      </c>
      <c r="I230" s="84">
        <f>I231+I235</f>
        <v>0</v>
      </c>
      <c r="J230" s="285">
        <f>J231+J235</f>
        <v>35200</v>
      </c>
      <c r="K230" s="86">
        <f t="shared" ref="K230:S230" si="869">K231+K235</f>
        <v>0</v>
      </c>
      <c r="L230" s="300">
        <f t="shared" si="869"/>
        <v>0</v>
      </c>
      <c r="M230" s="120">
        <f t="shared" si="869"/>
        <v>0</v>
      </c>
      <c r="N230" s="85">
        <f t="shared" si="869"/>
        <v>0</v>
      </c>
      <c r="O230" s="85">
        <f t="shared" ref="O230" si="870">O231+O235</f>
        <v>0</v>
      </c>
      <c r="P230" s="85">
        <f>P231+P235</f>
        <v>0</v>
      </c>
      <c r="Q230" s="85">
        <f t="shared" si="869"/>
        <v>0</v>
      </c>
      <c r="R230" s="85">
        <f t="shared" si="869"/>
        <v>0</v>
      </c>
      <c r="S230" s="86">
        <f t="shared" si="869"/>
        <v>0</v>
      </c>
      <c r="T230" s="245">
        <f t="shared" ref="T230:T238" si="871">SUM(U230:AE230)</f>
        <v>-20000</v>
      </c>
      <c r="U230" s="84">
        <f>U231+U235</f>
        <v>0</v>
      </c>
      <c r="V230" s="285">
        <f>V231+V235</f>
        <v>-20000</v>
      </c>
      <c r="W230" s="86">
        <f t="shared" ref="W230:Z230" si="872">W231+W235</f>
        <v>0</v>
      </c>
      <c r="X230" s="300">
        <f t="shared" si="872"/>
        <v>0</v>
      </c>
      <c r="Y230" s="120">
        <f t="shared" si="872"/>
        <v>0</v>
      </c>
      <c r="Z230" s="85">
        <f t="shared" si="872"/>
        <v>0</v>
      </c>
      <c r="AA230" s="85">
        <f t="shared" ref="AA230" si="873">AA231+AA235</f>
        <v>0</v>
      </c>
      <c r="AB230" s="85">
        <f>AB231+AB235</f>
        <v>0</v>
      </c>
      <c r="AC230" s="85">
        <f t="shared" ref="AC230:AE230" si="874">AC231+AC235</f>
        <v>0</v>
      </c>
      <c r="AD230" s="85">
        <f t="shared" si="874"/>
        <v>0</v>
      </c>
      <c r="AE230" s="86">
        <f t="shared" si="874"/>
        <v>0</v>
      </c>
      <c r="AF230" s="261">
        <f t="shared" ref="AF230:AF238" si="875">SUM(AG230:AQ230)</f>
        <v>15200</v>
      </c>
      <c r="AG230" s="468">
        <f>AG231+AG235</f>
        <v>0</v>
      </c>
      <c r="AH230" s="469">
        <f>AH231+AH235</f>
        <v>15200</v>
      </c>
      <c r="AI230" s="470">
        <f t="shared" ref="AI230:AL230" si="876">AI231+AI235</f>
        <v>0</v>
      </c>
      <c r="AJ230" s="471">
        <f t="shared" si="876"/>
        <v>0</v>
      </c>
      <c r="AK230" s="472">
        <f t="shared" si="876"/>
        <v>0</v>
      </c>
      <c r="AL230" s="473">
        <f t="shared" si="876"/>
        <v>0</v>
      </c>
      <c r="AM230" s="473">
        <f t="shared" ref="AM230" si="877">AM231+AM235</f>
        <v>0</v>
      </c>
      <c r="AN230" s="473">
        <f>AN231+AN235</f>
        <v>0</v>
      </c>
      <c r="AO230" s="473">
        <f t="shared" ref="AO230:AQ230" si="878">AO231+AO235</f>
        <v>0</v>
      </c>
      <c r="AP230" s="473">
        <f t="shared" si="878"/>
        <v>0</v>
      </c>
      <c r="AQ230" s="470">
        <f t="shared" si="878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78" t="s">
        <v>16</v>
      </c>
      <c r="E231" s="578"/>
      <c r="F231" s="578"/>
      <c r="G231" s="579"/>
      <c r="H231" s="75">
        <f t="shared" si="868"/>
        <v>0</v>
      </c>
      <c r="I231" s="77">
        <f>I232</f>
        <v>0</v>
      </c>
      <c r="J231" s="61">
        <f>J232</f>
        <v>0</v>
      </c>
      <c r="K231" s="79">
        <f t="shared" ref="K231:AQ231" si="879">K232</f>
        <v>0</v>
      </c>
      <c r="L231" s="301">
        <f t="shared" si="879"/>
        <v>0</v>
      </c>
      <c r="M231" s="95">
        <f t="shared" si="879"/>
        <v>0</v>
      </c>
      <c r="N231" s="78">
        <f t="shared" si="879"/>
        <v>0</v>
      </c>
      <c r="O231" s="78">
        <f t="shared" si="879"/>
        <v>0</v>
      </c>
      <c r="P231" s="78">
        <f t="shared" si="879"/>
        <v>0</v>
      </c>
      <c r="Q231" s="78">
        <f t="shared" si="879"/>
        <v>0</v>
      </c>
      <c r="R231" s="78">
        <f t="shared" si="879"/>
        <v>0</v>
      </c>
      <c r="S231" s="79">
        <f t="shared" si="879"/>
        <v>0</v>
      </c>
      <c r="T231" s="237">
        <f t="shared" si="871"/>
        <v>0</v>
      </c>
      <c r="U231" s="77">
        <f>U232</f>
        <v>0</v>
      </c>
      <c r="V231" s="61">
        <f>V232</f>
        <v>0</v>
      </c>
      <c r="W231" s="79">
        <f t="shared" si="879"/>
        <v>0</v>
      </c>
      <c r="X231" s="301">
        <f t="shared" si="879"/>
        <v>0</v>
      </c>
      <c r="Y231" s="95">
        <f t="shared" si="879"/>
        <v>0</v>
      </c>
      <c r="Z231" s="78">
        <f t="shared" si="879"/>
        <v>0</v>
      </c>
      <c r="AA231" s="78">
        <f t="shared" si="879"/>
        <v>0</v>
      </c>
      <c r="AB231" s="78">
        <f t="shared" si="879"/>
        <v>0</v>
      </c>
      <c r="AC231" s="78">
        <f t="shared" si="879"/>
        <v>0</v>
      </c>
      <c r="AD231" s="78">
        <f t="shared" si="879"/>
        <v>0</v>
      </c>
      <c r="AE231" s="79">
        <f t="shared" si="879"/>
        <v>0</v>
      </c>
      <c r="AF231" s="262">
        <f t="shared" si="875"/>
        <v>0</v>
      </c>
      <c r="AG231" s="315">
        <f>AG232</f>
        <v>0</v>
      </c>
      <c r="AH231" s="263">
        <f>AH232</f>
        <v>0</v>
      </c>
      <c r="AI231" s="239">
        <f t="shared" si="879"/>
        <v>0</v>
      </c>
      <c r="AJ231" s="303">
        <f t="shared" si="879"/>
        <v>0</v>
      </c>
      <c r="AK231" s="240">
        <f t="shared" si="879"/>
        <v>0</v>
      </c>
      <c r="AL231" s="241">
        <f t="shared" si="879"/>
        <v>0</v>
      </c>
      <c r="AM231" s="241">
        <f t="shared" si="879"/>
        <v>0</v>
      </c>
      <c r="AN231" s="241">
        <f t="shared" si="879"/>
        <v>0</v>
      </c>
      <c r="AO231" s="241">
        <f t="shared" si="879"/>
        <v>0</v>
      </c>
      <c r="AP231" s="241">
        <f t="shared" si="879"/>
        <v>0</v>
      </c>
      <c r="AQ231" s="239">
        <f t="shared" si="879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76">
        <v>32</v>
      </c>
      <c r="B232" s="577"/>
      <c r="C232" s="90"/>
      <c r="D232" s="578" t="s">
        <v>4</v>
      </c>
      <c r="E232" s="578"/>
      <c r="F232" s="578"/>
      <c r="G232" s="579"/>
      <c r="H232" s="75">
        <f t="shared" si="868"/>
        <v>0</v>
      </c>
      <c r="I232" s="77">
        <f>SUM(I233:I234)</f>
        <v>0</v>
      </c>
      <c r="J232" s="61">
        <f>SUM(J233:J234)</f>
        <v>0</v>
      </c>
      <c r="K232" s="79">
        <f t="shared" ref="K232:S232" si="880">SUM(K233:K234)</f>
        <v>0</v>
      </c>
      <c r="L232" s="301">
        <f t="shared" si="880"/>
        <v>0</v>
      </c>
      <c r="M232" s="95">
        <f t="shared" si="880"/>
        <v>0</v>
      </c>
      <c r="N232" s="78">
        <f t="shared" si="880"/>
        <v>0</v>
      </c>
      <c r="O232" s="78">
        <f t="shared" ref="O232" si="881">SUM(O233:O234)</f>
        <v>0</v>
      </c>
      <c r="P232" s="78">
        <f t="shared" si="880"/>
        <v>0</v>
      </c>
      <c r="Q232" s="78">
        <f t="shared" si="880"/>
        <v>0</v>
      </c>
      <c r="R232" s="78">
        <f t="shared" si="880"/>
        <v>0</v>
      </c>
      <c r="S232" s="79">
        <f t="shared" si="880"/>
        <v>0</v>
      </c>
      <c r="T232" s="237">
        <f t="shared" si="871"/>
        <v>0</v>
      </c>
      <c r="U232" s="77">
        <f>SUM(U233:U234)</f>
        <v>0</v>
      </c>
      <c r="V232" s="61">
        <f>SUM(V233:V234)</f>
        <v>0</v>
      </c>
      <c r="W232" s="79">
        <f t="shared" ref="W232:AE232" si="882">SUM(W233:W234)</f>
        <v>0</v>
      </c>
      <c r="X232" s="301">
        <f t="shared" si="882"/>
        <v>0</v>
      </c>
      <c r="Y232" s="95">
        <f t="shared" si="882"/>
        <v>0</v>
      </c>
      <c r="Z232" s="78">
        <f t="shared" si="882"/>
        <v>0</v>
      </c>
      <c r="AA232" s="78">
        <f t="shared" ref="AA232" si="883">SUM(AA233:AA234)</f>
        <v>0</v>
      </c>
      <c r="AB232" s="78">
        <f t="shared" si="882"/>
        <v>0</v>
      </c>
      <c r="AC232" s="78">
        <f t="shared" si="882"/>
        <v>0</v>
      </c>
      <c r="AD232" s="78">
        <f t="shared" si="882"/>
        <v>0</v>
      </c>
      <c r="AE232" s="79">
        <f t="shared" si="882"/>
        <v>0</v>
      </c>
      <c r="AF232" s="262">
        <f t="shared" si="875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4">SUM(AI233:AI234)</f>
        <v>0</v>
      </c>
      <c r="AJ232" s="303">
        <f t="shared" si="884"/>
        <v>0</v>
      </c>
      <c r="AK232" s="240">
        <f t="shared" si="884"/>
        <v>0</v>
      </c>
      <c r="AL232" s="241">
        <f t="shared" si="884"/>
        <v>0</v>
      </c>
      <c r="AM232" s="241">
        <f t="shared" ref="AM232" si="885">SUM(AM233:AM234)</f>
        <v>0</v>
      </c>
      <c r="AN232" s="241">
        <f t="shared" si="884"/>
        <v>0</v>
      </c>
      <c r="AO232" s="241">
        <f t="shared" si="884"/>
        <v>0</v>
      </c>
      <c r="AP232" s="241">
        <f t="shared" si="884"/>
        <v>0</v>
      </c>
      <c r="AQ232" s="239">
        <f t="shared" si="884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80" t="s">
        <v>6</v>
      </c>
      <c r="E233" s="580"/>
      <c r="F233" s="580"/>
      <c r="G233" s="581"/>
      <c r="H233" s="76">
        <f t="shared" si="868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71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5"/>
        <v>0</v>
      </c>
      <c r="AG233" s="29">
        <f t="shared" ref="AG233:AG234" si="886">I233+U233</f>
        <v>0</v>
      </c>
      <c r="AH233" s="92">
        <f t="shared" ref="AH233:AH234" si="887">J233+V233</f>
        <v>0</v>
      </c>
      <c r="AI233" s="31">
        <f t="shared" ref="AI233:AI234" si="888">K233+W233</f>
        <v>0</v>
      </c>
      <c r="AJ233" s="326">
        <f t="shared" ref="AJ233:AJ234" si="889">L233+X233</f>
        <v>0</v>
      </c>
      <c r="AK233" s="290">
        <f t="shared" ref="AK233:AK234" si="890">M233+Y233</f>
        <v>0</v>
      </c>
      <c r="AL233" s="30">
        <f t="shared" ref="AL233:AL234" si="891">N233+Z233</f>
        <v>0</v>
      </c>
      <c r="AM233" s="30">
        <f t="shared" ref="AM233:AM234" si="892">O233+AA233</f>
        <v>0</v>
      </c>
      <c r="AN233" s="30">
        <f t="shared" ref="AN233:AN234" si="893">P233+AB233</f>
        <v>0</v>
      </c>
      <c r="AO233" s="30">
        <f t="shared" ref="AO233:AO234" si="894">Q233+AC233</f>
        <v>0</v>
      </c>
      <c r="AP233" s="30">
        <f t="shared" ref="AP233:AP234" si="895">R233+AD233</f>
        <v>0</v>
      </c>
      <c r="AQ233" s="31">
        <f t="shared" ref="AQ233:AQ234" si="896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80" t="s">
        <v>7</v>
      </c>
      <c r="E234" s="580"/>
      <c r="F234" s="580"/>
      <c r="G234" s="581"/>
      <c r="H234" s="76">
        <f t="shared" si="868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71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5"/>
        <v>0</v>
      </c>
      <c r="AG234" s="29">
        <f t="shared" si="886"/>
        <v>0</v>
      </c>
      <c r="AH234" s="92">
        <f t="shared" si="887"/>
        <v>0</v>
      </c>
      <c r="AI234" s="31">
        <f t="shared" si="888"/>
        <v>0</v>
      </c>
      <c r="AJ234" s="326">
        <f t="shared" si="889"/>
        <v>0</v>
      </c>
      <c r="AK234" s="290">
        <f t="shared" si="890"/>
        <v>0</v>
      </c>
      <c r="AL234" s="30">
        <f t="shared" si="891"/>
        <v>0</v>
      </c>
      <c r="AM234" s="30">
        <f t="shared" si="892"/>
        <v>0</v>
      </c>
      <c r="AN234" s="30">
        <f t="shared" si="893"/>
        <v>0</v>
      </c>
      <c r="AO234" s="30">
        <f t="shared" si="894"/>
        <v>0</v>
      </c>
      <c r="AP234" s="30">
        <f t="shared" si="895"/>
        <v>0</v>
      </c>
      <c r="AQ234" s="31">
        <f t="shared" si="896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6" t="s">
        <v>17</v>
      </c>
      <c r="E235" s="586"/>
      <c r="F235" s="586"/>
      <c r="G235" s="587"/>
      <c r="H235" s="75">
        <f t="shared" si="868"/>
        <v>35200</v>
      </c>
      <c r="I235" s="77">
        <f>I236</f>
        <v>0</v>
      </c>
      <c r="J235" s="61">
        <f>J236</f>
        <v>35200</v>
      </c>
      <c r="K235" s="79">
        <f t="shared" ref="K235:AQ235" si="897">K236</f>
        <v>0</v>
      </c>
      <c r="L235" s="301">
        <f t="shared" si="897"/>
        <v>0</v>
      </c>
      <c r="M235" s="95">
        <f t="shared" si="897"/>
        <v>0</v>
      </c>
      <c r="N235" s="78">
        <f t="shared" si="897"/>
        <v>0</v>
      </c>
      <c r="O235" s="78">
        <f t="shared" si="897"/>
        <v>0</v>
      </c>
      <c r="P235" s="78">
        <f t="shared" si="897"/>
        <v>0</v>
      </c>
      <c r="Q235" s="78">
        <f t="shared" si="897"/>
        <v>0</v>
      </c>
      <c r="R235" s="78">
        <f t="shared" si="897"/>
        <v>0</v>
      </c>
      <c r="S235" s="79">
        <f t="shared" si="897"/>
        <v>0</v>
      </c>
      <c r="T235" s="237">
        <f t="shared" si="871"/>
        <v>-20000</v>
      </c>
      <c r="U235" s="77">
        <f>U236</f>
        <v>0</v>
      </c>
      <c r="V235" s="61">
        <f>V236</f>
        <v>-20000</v>
      </c>
      <c r="W235" s="79">
        <f t="shared" si="897"/>
        <v>0</v>
      </c>
      <c r="X235" s="301">
        <f t="shared" si="897"/>
        <v>0</v>
      </c>
      <c r="Y235" s="95">
        <f t="shared" si="897"/>
        <v>0</v>
      </c>
      <c r="Z235" s="78">
        <f t="shared" si="897"/>
        <v>0</v>
      </c>
      <c r="AA235" s="78">
        <f t="shared" si="897"/>
        <v>0</v>
      </c>
      <c r="AB235" s="78">
        <f t="shared" si="897"/>
        <v>0</v>
      </c>
      <c r="AC235" s="78">
        <f t="shared" si="897"/>
        <v>0</v>
      </c>
      <c r="AD235" s="78">
        <f t="shared" si="897"/>
        <v>0</v>
      </c>
      <c r="AE235" s="79">
        <f t="shared" si="897"/>
        <v>0</v>
      </c>
      <c r="AF235" s="262">
        <f t="shared" si="875"/>
        <v>15200</v>
      </c>
      <c r="AG235" s="315">
        <f>AG236</f>
        <v>0</v>
      </c>
      <c r="AH235" s="263">
        <f>AH236</f>
        <v>15200</v>
      </c>
      <c r="AI235" s="239">
        <f t="shared" si="897"/>
        <v>0</v>
      </c>
      <c r="AJ235" s="303">
        <f t="shared" si="897"/>
        <v>0</v>
      </c>
      <c r="AK235" s="240">
        <f t="shared" si="897"/>
        <v>0</v>
      </c>
      <c r="AL235" s="241">
        <f t="shared" si="897"/>
        <v>0</v>
      </c>
      <c r="AM235" s="241">
        <f t="shared" si="897"/>
        <v>0</v>
      </c>
      <c r="AN235" s="241">
        <f t="shared" si="897"/>
        <v>0</v>
      </c>
      <c r="AO235" s="241">
        <f t="shared" si="897"/>
        <v>0</v>
      </c>
      <c r="AP235" s="241">
        <f t="shared" si="897"/>
        <v>0</v>
      </c>
      <c r="AQ235" s="239">
        <f t="shared" si="897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76">
        <v>42</v>
      </c>
      <c r="B236" s="577"/>
      <c r="C236" s="437"/>
      <c r="D236" s="578" t="s">
        <v>45</v>
      </c>
      <c r="E236" s="578"/>
      <c r="F236" s="578"/>
      <c r="G236" s="579"/>
      <c r="H236" s="75">
        <f t="shared" si="868"/>
        <v>35200</v>
      </c>
      <c r="I236" s="77">
        <f>SUM(I237:I238)</f>
        <v>0</v>
      </c>
      <c r="J236" s="61">
        <f>SUM(J237:J238)</f>
        <v>35200</v>
      </c>
      <c r="K236" s="79">
        <f t="shared" ref="K236:S236" si="898">SUM(K237:K238)</f>
        <v>0</v>
      </c>
      <c r="L236" s="301">
        <f t="shared" si="898"/>
        <v>0</v>
      </c>
      <c r="M236" s="95">
        <f t="shared" si="898"/>
        <v>0</v>
      </c>
      <c r="N236" s="78">
        <f t="shared" si="898"/>
        <v>0</v>
      </c>
      <c r="O236" s="78">
        <f t="shared" ref="O236" si="899">SUM(O237:O238)</f>
        <v>0</v>
      </c>
      <c r="P236" s="78">
        <f t="shared" si="898"/>
        <v>0</v>
      </c>
      <c r="Q236" s="78">
        <f t="shared" si="898"/>
        <v>0</v>
      </c>
      <c r="R236" s="78">
        <f t="shared" si="898"/>
        <v>0</v>
      </c>
      <c r="S236" s="79">
        <f t="shared" si="898"/>
        <v>0</v>
      </c>
      <c r="T236" s="237">
        <f t="shared" si="871"/>
        <v>-20000</v>
      </c>
      <c r="U236" s="77">
        <f>SUM(U237:U238)</f>
        <v>0</v>
      </c>
      <c r="V236" s="61">
        <f>SUM(V237:V238)</f>
        <v>-20000</v>
      </c>
      <c r="W236" s="79">
        <f t="shared" ref="W236:AE236" si="900">SUM(W237:W238)</f>
        <v>0</v>
      </c>
      <c r="X236" s="301">
        <f t="shared" si="900"/>
        <v>0</v>
      </c>
      <c r="Y236" s="95">
        <f t="shared" si="900"/>
        <v>0</v>
      </c>
      <c r="Z236" s="78">
        <f t="shared" si="900"/>
        <v>0</v>
      </c>
      <c r="AA236" s="78">
        <f t="shared" ref="AA236" si="901">SUM(AA237:AA238)</f>
        <v>0</v>
      </c>
      <c r="AB236" s="78">
        <f t="shared" si="900"/>
        <v>0</v>
      </c>
      <c r="AC236" s="78">
        <f t="shared" si="900"/>
        <v>0</v>
      </c>
      <c r="AD236" s="78">
        <f t="shared" si="900"/>
        <v>0</v>
      </c>
      <c r="AE236" s="79">
        <f t="shared" si="900"/>
        <v>0</v>
      </c>
      <c r="AF236" s="262">
        <f t="shared" si="875"/>
        <v>15200</v>
      </c>
      <c r="AG236" s="315">
        <f>SUM(AG237:AG238)</f>
        <v>0</v>
      </c>
      <c r="AH236" s="263">
        <f>SUM(AH237:AH238)</f>
        <v>15200</v>
      </c>
      <c r="AI236" s="239">
        <f t="shared" ref="AI236:AQ236" si="902">SUM(AI237:AI238)</f>
        <v>0</v>
      </c>
      <c r="AJ236" s="303">
        <f t="shared" si="902"/>
        <v>0</v>
      </c>
      <c r="AK236" s="240">
        <f t="shared" si="902"/>
        <v>0</v>
      </c>
      <c r="AL236" s="241">
        <f t="shared" si="902"/>
        <v>0</v>
      </c>
      <c r="AM236" s="241">
        <f t="shared" ref="AM236" si="903">SUM(AM237:AM238)</f>
        <v>0</v>
      </c>
      <c r="AN236" s="241">
        <f t="shared" si="902"/>
        <v>0</v>
      </c>
      <c r="AO236" s="241">
        <f t="shared" si="902"/>
        <v>0</v>
      </c>
      <c r="AP236" s="241">
        <f t="shared" si="902"/>
        <v>0</v>
      </c>
      <c r="AQ236" s="239">
        <f t="shared" si="902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80" t="s">
        <v>71</v>
      </c>
      <c r="E237" s="580"/>
      <c r="F237" s="580"/>
      <c r="G237" s="581"/>
      <c r="H237" s="76">
        <f t="shared" si="868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71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5"/>
        <v>0</v>
      </c>
      <c r="AG237" s="29">
        <f t="shared" ref="AG237:AG238" si="904">I237+U237</f>
        <v>0</v>
      </c>
      <c r="AH237" s="92">
        <f t="shared" ref="AH237:AH238" si="905">J237+V237</f>
        <v>0</v>
      </c>
      <c r="AI237" s="31">
        <f t="shared" ref="AI237:AI238" si="906">K237+W237</f>
        <v>0</v>
      </c>
      <c r="AJ237" s="326">
        <f t="shared" ref="AJ237:AJ238" si="907">L237+X237</f>
        <v>0</v>
      </c>
      <c r="AK237" s="290">
        <f t="shared" ref="AK237:AK238" si="908">M237+Y237</f>
        <v>0</v>
      </c>
      <c r="AL237" s="30">
        <f t="shared" ref="AL237:AL238" si="909">N237+Z237</f>
        <v>0</v>
      </c>
      <c r="AM237" s="30">
        <f t="shared" ref="AM237:AM238" si="910">O237+AA237</f>
        <v>0</v>
      </c>
      <c r="AN237" s="30">
        <f t="shared" ref="AN237:AN238" si="911">P237+AB237</f>
        <v>0</v>
      </c>
      <c r="AO237" s="30">
        <f t="shared" ref="AO237:AO238" si="912">Q237+AC237</f>
        <v>0</v>
      </c>
      <c r="AP237" s="30">
        <f t="shared" ref="AP237:AP238" si="913">R237+AD237</f>
        <v>0</v>
      </c>
      <c r="AQ237" s="31">
        <f t="shared" ref="AQ237:AQ238" si="914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80" t="s">
        <v>11</v>
      </c>
      <c r="E238" s="580"/>
      <c r="F238" s="580"/>
      <c r="G238" s="581"/>
      <c r="H238" s="76">
        <f t="shared" si="868"/>
        <v>35200</v>
      </c>
      <c r="I238" s="80"/>
      <c r="J238" s="94">
        <v>35200</v>
      </c>
      <c r="K238" s="82"/>
      <c r="L238" s="302"/>
      <c r="M238" s="118"/>
      <c r="N238" s="81"/>
      <c r="O238" s="81"/>
      <c r="P238" s="81"/>
      <c r="Q238" s="81"/>
      <c r="R238" s="81"/>
      <c r="S238" s="82"/>
      <c r="T238" s="28">
        <f t="shared" si="871"/>
        <v>-20000</v>
      </c>
      <c r="U238" s="80"/>
      <c r="V238" s="94">
        <v>-20000</v>
      </c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5"/>
        <v>15200</v>
      </c>
      <c r="AG238" s="29">
        <f t="shared" si="904"/>
        <v>0</v>
      </c>
      <c r="AH238" s="92">
        <f t="shared" si="905"/>
        <v>15200</v>
      </c>
      <c r="AI238" s="31">
        <f t="shared" si="906"/>
        <v>0</v>
      </c>
      <c r="AJ238" s="326">
        <f t="shared" si="907"/>
        <v>0</v>
      </c>
      <c r="AK238" s="290">
        <f t="shared" si="908"/>
        <v>0</v>
      </c>
      <c r="AL238" s="30">
        <f t="shared" si="909"/>
        <v>0</v>
      </c>
      <c r="AM238" s="30">
        <f t="shared" si="910"/>
        <v>0</v>
      </c>
      <c r="AN238" s="30">
        <f t="shared" si="911"/>
        <v>0</v>
      </c>
      <c r="AO238" s="30">
        <f t="shared" si="912"/>
        <v>0</v>
      </c>
      <c r="AP238" s="30">
        <f t="shared" si="913"/>
        <v>0</v>
      </c>
      <c r="AQ238" s="31">
        <f t="shared" si="914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590" t="s">
        <v>138</v>
      </c>
      <c r="B240" s="591"/>
      <c r="C240" s="591"/>
      <c r="D240" s="592" t="s">
        <v>120</v>
      </c>
      <c r="E240" s="592"/>
      <c r="F240" s="592"/>
      <c r="G240" s="593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15">K241</f>
        <v>0</v>
      </c>
      <c r="L240" s="300">
        <f t="shared" si="915"/>
        <v>0</v>
      </c>
      <c r="M240" s="120">
        <f t="shared" si="915"/>
        <v>0</v>
      </c>
      <c r="N240" s="85">
        <f t="shared" si="915"/>
        <v>0</v>
      </c>
      <c r="O240" s="85">
        <f t="shared" si="915"/>
        <v>0</v>
      </c>
      <c r="P240" s="85">
        <f t="shared" si="915"/>
        <v>0</v>
      </c>
      <c r="Q240" s="85">
        <f t="shared" si="915"/>
        <v>0</v>
      </c>
      <c r="R240" s="85">
        <f t="shared" si="915"/>
        <v>0</v>
      </c>
      <c r="S240" s="86">
        <f t="shared" si="915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15"/>
        <v>0</v>
      </c>
      <c r="X240" s="300">
        <f t="shared" si="915"/>
        <v>0</v>
      </c>
      <c r="Y240" s="120">
        <f t="shared" si="915"/>
        <v>0</v>
      </c>
      <c r="Z240" s="85">
        <f t="shared" si="915"/>
        <v>0</v>
      </c>
      <c r="AA240" s="85">
        <f t="shared" si="915"/>
        <v>0</v>
      </c>
      <c r="AB240" s="85">
        <f t="shared" si="915"/>
        <v>0</v>
      </c>
      <c r="AC240" s="85">
        <f t="shared" si="915"/>
        <v>0</v>
      </c>
      <c r="AD240" s="85">
        <f t="shared" si="915"/>
        <v>0</v>
      </c>
      <c r="AE240" s="86">
        <f t="shared" si="915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15"/>
        <v>0</v>
      </c>
      <c r="AJ240" s="471">
        <f t="shared" ref="AI240:AQ241" si="916">AJ241</f>
        <v>0</v>
      </c>
      <c r="AK240" s="472">
        <f t="shared" si="916"/>
        <v>0</v>
      </c>
      <c r="AL240" s="473">
        <f t="shared" si="916"/>
        <v>0</v>
      </c>
      <c r="AM240" s="473">
        <f t="shared" si="916"/>
        <v>0</v>
      </c>
      <c r="AN240" s="473">
        <f t="shared" si="916"/>
        <v>0</v>
      </c>
      <c r="AO240" s="473">
        <f t="shared" si="916"/>
        <v>0</v>
      </c>
      <c r="AP240" s="473">
        <f t="shared" si="916"/>
        <v>0</v>
      </c>
      <c r="AQ240" s="470">
        <f t="shared" si="916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78" t="s">
        <v>16</v>
      </c>
      <c r="E241" s="578"/>
      <c r="F241" s="578"/>
      <c r="G241" s="579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15"/>
        <v>0</v>
      </c>
      <c r="L241" s="301">
        <f t="shared" si="915"/>
        <v>0</v>
      </c>
      <c r="M241" s="95">
        <f t="shared" si="915"/>
        <v>0</v>
      </c>
      <c r="N241" s="78">
        <f t="shared" si="915"/>
        <v>0</v>
      </c>
      <c r="O241" s="78">
        <f t="shared" si="915"/>
        <v>0</v>
      </c>
      <c r="P241" s="78">
        <f t="shared" si="915"/>
        <v>0</v>
      </c>
      <c r="Q241" s="78">
        <f t="shared" si="915"/>
        <v>0</v>
      </c>
      <c r="R241" s="78">
        <f t="shared" si="915"/>
        <v>0</v>
      </c>
      <c r="S241" s="79">
        <f t="shared" si="915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15"/>
        <v>0</v>
      </c>
      <c r="X241" s="301">
        <f t="shared" si="915"/>
        <v>0</v>
      </c>
      <c r="Y241" s="95">
        <f t="shared" si="915"/>
        <v>0</v>
      </c>
      <c r="Z241" s="78">
        <f t="shared" si="915"/>
        <v>0</v>
      </c>
      <c r="AA241" s="78">
        <f t="shared" si="915"/>
        <v>0</v>
      </c>
      <c r="AB241" s="78">
        <f t="shared" si="915"/>
        <v>0</v>
      </c>
      <c r="AC241" s="78">
        <f t="shared" si="915"/>
        <v>0</v>
      </c>
      <c r="AD241" s="78">
        <f t="shared" si="915"/>
        <v>0</v>
      </c>
      <c r="AE241" s="79">
        <f t="shared" si="915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16"/>
        <v>0</v>
      </c>
      <c r="AJ241" s="303">
        <f t="shared" si="916"/>
        <v>0</v>
      </c>
      <c r="AK241" s="240">
        <f t="shared" si="916"/>
        <v>0</v>
      </c>
      <c r="AL241" s="241">
        <f t="shared" si="916"/>
        <v>0</v>
      </c>
      <c r="AM241" s="241">
        <f t="shared" si="916"/>
        <v>0</v>
      </c>
      <c r="AN241" s="241">
        <f t="shared" si="916"/>
        <v>0</v>
      </c>
      <c r="AO241" s="241">
        <f t="shared" si="916"/>
        <v>0</v>
      </c>
      <c r="AP241" s="241">
        <f t="shared" si="916"/>
        <v>0</v>
      </c>
      <c r="AQ241" s="239">
        <f t="shared" si="916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76">
        <v>32</v>
      </c>
      <c r="B242" s="577"/>
      <c r="C242" s="90"/>
      <c r="D242" s="578" t="s">
        <v>4</v>
      </c>
      <c r="E242" s="578"/>
      <c r="F242" s="578"/>
      <c r="G242" s="579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17">K243+K244</f>
        <v>0</v>
      </c>
      <c r="L242" s="301">
        <f t="shared" si="917"/>
        <v>0</v>
      </c>
      <c r="M242" s="95">
        <f t="shared" si="917"/>
        <v>0</v>
      </c>
      <c r="N242" s="78">
        <f t="shared" si="917"/>
        <v>0</v>
      </c>
      <c r="O242" s="78">
        <f t="shared" ref="O242" si="918">O243+O244</f>
        <v>0</v>
      </c>
      <c r="P242" s="78">
        <f t="shared" si="917"/>
        <v>0</v>
      </c>
      <c r="Q242" s="78">
        <f t="shared" si="917"/>
        <v>0</v>
      </c>
      <c r="R242" s="78">
        <f t="shared" si="917"/>
        <v>0</v>
      </c>
      <c r="S242" s="79">
        <f t="shared" si="917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19">W243+W244</f>
        <v>0</v>
      </c>
      <c r="X242" s="301">
        <f t="shared" si="919"/>
        <v>0</v>
      </c>
      <c r="Y242" s="95">
        <f t="shared" si="919"/>
        <v>0</v>
      </c>
      <c r="Z242" s="78">
        <f t="shared" si="919"/>
        <v>0</v>
      </c>
      <c r="AA242" s="78">
        <f t="shared" ref="AA242" si="920">AA243+AA244</f>
        <v>0</v>
      </c>
      <c r="AB242" s="78">
        <f t="shared" si="919"/>
        <v>0</v>
      </c>
      <c r="AC242" s="78">
        <f t="shared" si="919"/>
        <v>0</v>
      </c>
      <c r="AD242" s="78">
        <f t="shared" si="919"/>
        <v>0</v>
      </c>
      <c r="AE242" s="79">
        <f t="shared" si="919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21">AI243+AI244</f>
        <v>0</v>
      </c>
      <c r="AJ242" s="303">
        <f t="shared" si="921"/>
        <v>0</v>
      </c>
      <c r="AK242" s="240">
        <f t="shared" si="921"/>
        <v>0</v>
      </c>
      <c r="AL242" s="241">
        <f t="shared" si="921"/>
        <v>0</v>
      </c>
      <c r="AM242" s="241">
        <f t="shared" ref="AM242" si="922">AM243+AM244</f>
        <v>0</v>
      </c>
      <c r="AN242" s="241">
        <f t="shared" si="921"/>
        <v>0</v>
      </c>
      <c r="AO242" s="241">
        <f t="shared" si="921"/>
        <v>0</v>
      </c>
      <c r="AP242" s="241">
        <f t="shared" si="921"/>
        <v>0</v>
      </c>
      <c r="AQ242" s="239">
        <f t="shared" si="921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80" t="s">
        <v>6</v>
      </c>
      <c r="E243" s="580"/>
      <c r="F243" s="580"/>
      <c r="G243" s="580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23">I243+U243</f>
        <v>0</v>
      </c>
      <c r="AH243" s="92">
        <f t="shared" ref="AH243:AH244" si="924">J243+V243</f>
        <v>0</v>
      </c>
      <c r="AI243" s="31">
        <f t="shared" ref="AI243:AI244" si="925">K243+W243</f>
        <v>0</v>
      </c>
      <c r="AJ243" s="326">
        <f t="shared" ref="AJ243:AJ244" si="926">L243+X243</f>
        <v>0</v>
      </c>
      <c r="AK243" s="290">
        <f t="shared" ref="AK243:AK244" si="927">M243+Y243</f>
        <v>0</v>
      </c>
      <c r="AL243" s="30">
        <f t="shared" ref="AL243:AL244" si="928">N243+Z243</f>
        <v>0</v>
      </c>
      <c r="AM243" s="30">
        <f t="shared" ref="AM243:AM244" si="929">O243+AA243</f>
        <v>0</v>
      </c>
      <c r="AN243" s="30">
        <f t="shared" ref="AN243:AN244" si="930">P243+AB243</f>
        <v>0</v>
      </c>
      <c r="AO243" s="30">
        <f t="shared" ref="AO243:AO244" si="931">Q243+AC243</f>
        <v>0</v>
      </c>
      <c r="AP243" s="30">
        <f t="shared" ref="AP243:AP244" si="932">R243+AD243</f>
        <v>0</v>
      </c>
      <c r="AQ243" s="31">
        <f t="shared" ref="AQ243:AQ244" si="933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80" t="s">
        <v>7</v>
      </c>
      <c r="E244" s="580"/>
      <c r="F244" s="580"/>
      <c r="G244" s="580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23"/>
        <v>0</v>
      </c>
      <c r="AH244" s="92">
        <f t="shared" si="924"/>
        <v>0</v>
      </c>
      <c r="AI244" s="31">
        <f t="shared" si="925"/>
        <v>0</v>
      </c>
      <c r="AJ244" s="326">
        <f t="shared" si="926"/>
        <v>0</v>
      </c>
      <c r="AK244" s="290">
        <f t="shared" si="927"/>
        <v>0</v>
      </c>
      <c r="AL244" s="30">
        <f t="shared" si="928"/>
        <v>0</v>
      </c>
      <c r="AM244" s="30">
        <f t="shared" si="929"/>
        <v>0</v>
      </c>
      <c r="AN244" s="30">
        <f t="shared" si="930"/>
        <v>0</v>
      </c>
      <c r="AO244" s="30">
        <f t="shared" si="931"/>
        <v>0</v>
      </c>
      <c r="AP244" s="30">
        <f t="shared" si="932"/>
        <v>0</v>
      </c>
      <c r="AQ244" s="31">
        <f t="shared" si="933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594" t="s">
        <v>141</v>
      </c>
      <c r="B246" s="595"/>
      <c r="C246" s="595"/>
      <c r="D246" s="596" t="s">
        <v>142</v>
      </c>
      <c r="E246" s="596"/>
      <c r="F246" s="596"/>
      <c r="G246" s="597"/>
      <c r="H246" s="97">
        <f t="shared" ref="H246:H251" si="934">SUM(I246:S246)</f>
        <v>0</v>
      </c>
      <c r="I246" s="98">
        <f t="shared" ref="I246:J248" si="935">I247</f>
        <v>0</v>
      </c>
      <c r="J246" s="284">
        <f t="shared" si="935"/>
        <v>0</v>
      </c>
      <c r="K246" s="122">
        <f t="shared" ref="K246:S246" si="936">K247</f>
        <v>0</v>
      </c>
      <c r="L246" s="299">
        <f t="shared" si="936"/>
        <v>0</v>
      </c>
      <c r="M246" s="119">
        <f t="shared" si="936"/>
        <v>0</v>
      </c>
      <c r="N246" s="99">
        <f t="shared" si="936"/>
        <v>0</v>
      </c>
      <c r="O246" s="99">
        <f t="shared" si="936"/>
        <v>0</v>
      </c>
      <c r="P246" s="99">
        <f t="shared" si="936"/>
        <v>0</v>
      </c>
      <c r="Q246" s="99">
        <f t="shared" si="936"/>
        <v>0</v>
      </c>
      <c r="R246" s="99">
        <f t="shared" si="936"/>
        <v>0</v>
      </c>
      <c r="S246" s="122">
        <f t="shared" si="936"/>
        <v>0</v>
      </c>
      <c r="T246" s="246">
        <f t="shared" ref="T246:T251" si="937">SUM(U246:AE246)</f>
        <v>266101</v>
      </c>
      <c r="U246" s="98">
        <f t="shared" ref="U246:AE246" si="938">U247</f>
        <v>0</v>
      </c>
      <c r="V246" s="284">
        <f t="shared" si="938"/>
        <v>0</v>
      </c>
      <c r="W246" s="122">
        <f t="shared" si="938"/>
        <v>0</v>
      </c>
      <c r="X246" s="299">
        <f t="shared" si="938"/>
        <v>0</v>
      </c>
      <c r="Y246" s="119">
        <f t="shared" si="938"/>
        <v>0</v>
      </c>
      <c r="Z246" s="99">
        <f t="shared" si="938"/>
        <v>0</v>
      </c>
      <c r="AA246" s="99">
        <f t="shared" si="938"/>
        <v>0</v>
      </c>
      <c r="AB246" s="99">
        <f t="shared" si="938"/>
        <v>0</v>
      </c>
      <c r="AC246" s="99">
        <f t="shared" si="938"/>
        <v>0</v>
      </c>
      <c r="AD246" s="99">
        <f t="shared" si="938"/>
        <v>0</v>
      </c>
      <c r="AE246" s="122">
        <f t="shared" si="938"/>
        <v>266101</v>
      </c>
      <c r="AF246" s="260">
        <f t="shared" ref="AF246:AF251" si="939">SUM(AG246:AQ246)</f>
        <v>266101</v>
      </c>
      <c r="AG246" s="462">
        <f t="shared" ref="AG246:AQ246" si="940">AG247</f>
        <v>0</v>
      </c>
      <c r="AH246" s="463">
        <f t="shared" si="940"/>
        <v>0</v>
      </c>
      <c r="AI246" s="464">
        <f t="shared" si="940"/>
        <v>0</v>
      </c>
      <c r="AJ246" s="465">
        <f t="shared" si="940"/>
        <v>0</v>
      </c>
      <c r="AK246" s="466">
        <f t="shared" si="940"/>
        <v>0</v>
      </c>
      <c r="AL246" s="467">
        <f t="shared" si="940"/>
        <v>0</v>
      </c>
      <c r="AM246" s="467">
        <f t="shared" si="940"/>
        <v>0</v>
      </c>
      <c r="AN246" s="467">
        <f t="shared" si="940"/>
        <v>0</v>
      </c>
      <c r="AO246" s="467">
        <f>AO247</f>
        <v>0</v>
      </c>
      <c r="AP246" s="467">
        <f t="shared" si="940"/>
        <v>0</v>
      </c>
      <c r="AQ246" s="464">
        <f t="shared" si="940"/>
        <v>266101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590" t="s">
        <v>143</v>
      </c>
      <c r="B247" s="591"/>
      <c r="C247" s="591"/>
      <c r="D247" s="592" t="s">
        <v>144</v>
      </c>
      <c r="E247" s="592"/>
      <c r="F247" s="592"/>
      <c r="G247" s="593"/>
      <c r="H247" s="83">
        <f t="shared" si="934"/>
        <v>0</v>
      </c>
      <c r="I247" s="84">
        <f t="shared" si="935"/>
        <v>0</v>
      </c>
      <c r="J247" s="285">
        <f t="shared" si="935"/>
        <v>0</v>
      </c>
      <c r="K247" s="86">
        <f t="shared" ref="K247:S248" si="941">K248</f>
        <v>0</v>
      </c>
      <c r="L247" s="300">
        <f t="shared" si="941"/>
        <v>0</v>
      </c>
      <c r="M247" s="120">
        <f t="shared" si="941"/>
        <v>0</v>
      </c>
      <c r="N247" s="85">
        <f t="shared" si="941"/>
        <v>0</v>
      </c>
      <c r="O247" s="85">
        <f t="shared" si="941"/>
        <v>0</v>
      </c>
      <c r="P247" s="85">
        <f t="shared" si="941"/>
        <v>0</v>
      </c>
      <c r="Q247" s="85">
        <f t="shared" si="941"/>
        <v>0</v>
      </c>
      <c r="R247" s="85">
        <f t="shared" si="941"/>
        <v>0</v>
      </c>
      <c r="S247" s="86">
        <f t="shared" si="941"/>
        <v>0</v>
      </c>
      <c r="T247" s="245">
        <f t="shared" si="937"/>
        <v>266101</v>
      </c>
      <c r="U247" s="84">
        <f t="shared" ref="U247:AE248" si="942">U248</f>
        <v>0</v>
      </c>
      <c r="V247" s="285">
        <f t="shared" si="942"/>
        <v>0</v>
      </c>
      <c r="W247" s="86">
        <f t="shared" si="942"/>
        <v>0</v>
      </c>
      <c r="X247" s="300">
        <f t="shared" si="942"/>
        <v>0</v>
      </c>
      <c r="Y247" s="120">
        <f t="shared" si="942"/>
        <v>0</v>
      </c>
      <c r="Z247" s="85">
        <f t="shared" si="942"/>
        <v>0</v>
      </c>
      <c r="AA247" s="85">
        <f t="shared" si="942"/>
        <v>0</v>
      </c>
      <c r="AB247" s="85">
        <f t="shared" si="942"/>
        <v>0</v>
      </c>
      <c r="AC247" s="85">
        <f t="shared" si="942"/>
        <v>0</v>
      </c>
      <c r="AD247" s="85">
        <f t="shared" si="942"/>
        <v>0</v>
      </c>
      <c r="AE247" s="86">
        <f t="shared" si="942"/>
        <v>266101</v>
      </c>
      <c r="AF247" s="261">
        <f t="shared" si="939"/>
        <v>266101</v>
      </c>
      <c r="AG247" s="468">
        <f t="shared" ref="AG247:AN248" si="943">AG248</f>
        <v>0</v>
      </c>
      <c r="AH247" s="469">
        <f t="shared" si="943"/>
        <v>0</v>
      </c>
      <c r="AI247" s="470">
        <f t="shared" si="943"/>
        <v>0</v>
      </c>
      <c r="AJ247" s="471">
        <f t="shared" si="943"/>
        <v>0</v>
      </c>
      <c r="AK247" s="472">
        <f t="shared" si="943"/>
        <v>0</v>
      </c>
      <c r="AL247" s="473">
        <f t="shared" si="943"/>
        <v>0</v>
      </c>
      <c r="AM247" s="473">
        <f t="shared" si="943"/>
        <v>0</v>
      </c>
      <c r="AN247" s="473">
        <f t="shared" si="943"/>
        <v>0</v>
      </c>
      <c r="AO247" s="473">
        <f>AO248</f>
        <v>0</v>
      </c>
      <c r="AP247" s="473">
        <f>AP248</f>
        <v>0</v>
      </c>
      <c r="AQ247" s="470">
        <f>AQ248</f>
        <v>266101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78" t="s">
        <v>69</v>
      </c>
      <c r="E248" s="578"/>
      <c r="F248" s="578"/>
      <c r="G248" s="579"/>
      <c r="H248" s="75">
        <f t="shared" si="934"/>
        <v>0</v>
      </c>
      <c r="I248" s="77">
        <f t="shared" si="935"/>
        <v>0</v>
      </c>
      <c r="J248" s="61">
        <f t="shared" si="935"/>
        <v>0</v>
      </c>
      <c r="K248" s="79">
        <f t="shared" si="941"/>
        <v>0</v>
      </c>
      <c r="L248" s="301">
        <f t="shared" si="941"/>
        <v>0</v>
      </c>
      <c r="M248" s="95">
        <f t="shared" si="941"/>
        <v>0</v>
      </c>
      <c r="N248" s="78">
        <f t="shared" si="941"/>
        <v>0</v>
      </c>
      <c r="O248" s="78">
        <f t="shared" si="941"/>
        <v>0</v>
      </c>
      <c r="P248" s="78">
        <f t="shared" si="941"/>
        <v>0</v>
      </c>
      <c r="Q248" s="78">
        <f t="shared" si="941"/>
        <v>0</v>
      </c>
      <c r="R248" s="78">
        <f t="shared" si="941"/>
        <v>0</v>
      </c>
      <c r="S248" s="79">
        <f t="shared" si="941"/>
        <v>0</v>
      </c>
      <c r="T248" s="237">
        <f t="shared" si="937"/>
        <v>266101</v>
      </c>
      <c r="U248" s="77">
        <f t="shared" si="942"/>
        <v>0</v>
      </c>
      <c r="V248" s="61">
        <f t="shared" si="942"/>
        <v>0</v>
      </c>
      <c r="W248" s="79">
        <f t="shared" si="942"/>
        <v>0</v>
      </c>
      <c r="X248" s="301">
        <f t="shared" si="942"/>
        <v>0</v>
      </c>
      <c r="Y248" s="95">
        <f t="shared" si="942"/>
        <v>0</v>
      </c>
      <c r="Z248" s="78">
        <f t="shared" si="942"/>
        <v>0</v>
      </c>
      <c r="AA248" s="78">
        <f t="shared" si="942"/>
        <v>0</v>
      </c>
      <c r="AB248" s="78">
        <f t="shared" si="942"/>
        <v>0</v>
      </c>
      <c r="AC248" s="78">
        <f t="shared" si="942"/>
        <v>0</v>
      </c>
      <c r="AD248" s="78">
        <f t="shared" si="942"/>
        <v>0</v>
      </c>
      <c r="AE248" s="79">
        <f t="shared" si="942"/>
        <v>266101</v>
      </c>
      <c r="AF248" s="262">
        <f t="shared" si="939"/>
        <v>266101</v>
      </c>
      <c r="AG248" s="315">
        <f t="shared" si="943"/>
        <v>0</v>
      </c>
      <c r="AH248" s="263">
        <f t="shared" si="943"/>
        <v>0</v>
      </c>
      <c r="AI248" s="239">
        <f t="shared" si="943"/>
        <v>0</v>
      </c>
      <c r="AJ248" s="303">
        <f t="shared" si="943"/>
        <v>0</v>
      </c>
      <c r="AK248" s="240">
        <f t="shared" si="943"/>
        <v>0</v>
      </c>
      <c r="AL248" s="241">
        <f t="shared" si="943"/>
        <v>0</v>
      </c>
      <c r="AM248" s="241">
        <f t="shared" si="943"/>
        <v>0</v>
      </c>
      <c r="AN248" s="241">
        <f t="shared" si="943"/>
        <v>0</v>
      </c>
      <c r="AO248" s="241">
        <f>AO249</f>
        <v>0</v>
      </c>
      <c r="AP248" s="241">
        <f>AP249</f>
        <v>0</v>
      </c>
      <c r="AQ248" s="239">
        <f>AQ249</f>
        <v>266101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76">
        <v>54</v>
      </c>
      <c r="B249" s="577"/>
      <c r="C249" s="60"/>
      <c r="D249" s="578" t="s">
        <v>67</v>
      </c>
      <c r="E249" s="578"/>
      <c r="F249" s="578"/>
      <c r="G249" s="579"/>
      <c r="H249" s="75">
        <f t="shared" si="934"/>
        <v>0</v>
      </c>
      <c r="I249" s="77">
        <f t="shared" ref="I249:S249" si="944">I250+I251</f>
        <v>0</v>
      </c>
      <c r="J249" s="61">
        <f t="shared" ref="J249" si="945">J250+J251</f>
        <v>0</v>
      </c>
      <c r="K249" s="79">
        <f t="shared" si="944"/>
        <v>0</v>
      </c>
      <c r="L249" s="301">
        <f t="shared" si="944"/>
        <v>0</v>
      </c>
      <c r="M249" s="95">
        <f t="shared" si="944"/>
        <v>0</v>
      </c>
      <c r="N249" s="78">
        <f t="shared" si="944"/>
        <v>0</v>
      </c>
      <c r="O249" s="78">
        <f t="shared" ref="O249" si="946">O250+O251</f>
        <v>0</v>
      </c>
      <c r="P249" s="78">
        <f t="shared" si="944"/>
        <v>0</v>
      </c>
      <c r="Q249" s="78">
        <f t="shared" si="944"/>
        <v>0</v>
      </c>
      <c r="R249" s="78">
        <f t="shared" si="944"/>
        <v>0</v>
      </c>
      <c r="S249" s="79">
        <f t="shared" si="944"/>
        <v>0</v>
      </c>
      <c r="T249" s="237">
        <f t="shared" si="937"/>
        <v>266101</v>
      </c>
      <c r="U249" s="77">
        <f t="shared" ref="U249:AE249" si="947">U250+U251</f>
        <v>0</v>
      </c>
      <c r="V249" s="61">
        <f t="shared" ref="V249" si="948">V250+V251</f>
        <v>0</v>
      </c>
      <c r="W249" s="79">
        <f t="shared" si="947"/>
        <v>0</v>
      </c>
      <c r="X249" s="301">
        <f t="shared" si="947"/>
        <v>0</v>
      </c>
      <c r="Y249" s="95">
        <f t="shared" si="947"/>
        <v>0</v>
      </c>
      <c r="Z249" s="78">
        <f t="shared" si="947"/>
        <v>0</v>
      </c>
      <c r="AA249" s="78">
        <f t="shared" ref="AA249" si="949">AA250+AA251</f>
        <v>0</v>
      </c>
      <c r="AB249" s="78">
        <f t="shared" si="947"/>
        <v>0</v>
      </c>
      <c r="AC249" s="78">
        <f t="shared" si="947"/>
        <v>0</v>
      </c>
      <c r="AD249" s="78">
        <f t="shared" si="947"/>
        <v>0</v>
      </c>
      <c r="AE249" s="79">
        <f t="shared" si="947"/>
        <v>266101</v>
      </c>
      <c r="AF249" s="262">
        <f t="shared" si="939"/>
        <v>266101</v>
      </c>
      <c r="AG249" s="315">
        <f t="shared" ref="AG249:AQ249" si="950">AG250+AG251</f>
        <v>0</v>
      </c>
      <c r="AH249" s="263">
        <f t="shared" ref="AH249" si="951">AH250+AH251</f>
        <v>0</v>
      </c>
      <c r="AI249" s="239">
        <f t="shared" si="950"/>
        <v>0</v>
      </c>
      <c r="AJ249" s="303">
        <f t="shared" si="950"/>
        <v>0</v>
      </c>
      <c r="AK249" s="240">
        <f t="shared" si="950"/>
        <v>0</v>
      </c>
      <c r="AL249" s="241">
        <f t="shared" si="950"/>
        <v>0</v>
      </c>
      <c r="AM249" s="241">
        <f t="shared" ref="AM249" si="952">AM250+AM251</f>
        <v>0</v>
      </c>
      <c r="AN249" s="241">
        <f t="shared" si="950"/>
        <v>0</v>
      </c>
      <c r="AO249" s="241">
        <f t="shared" si="950"/>
        <v>0</v>
      </c>
      <c r="AP249" s="241">
        <f t="shared" si="950"/>
        <v>0</v>
      </c>
      <c r="AQ249" s="239">
        <f t="shared" si="950"/>
        <v>266101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80" t="s">
        <v>68</v>
      </c>
      <c r="E250" s="580"/>
      <c r="F250" s="580"/>
      <c r="G250" s="581"/>
      <c r="H250" s="28">
        <f t="shared" si="934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37"/>
        <v>266101</v>
      </c>
      <c r="U250" s="80"/>
      <c r="V250" s="94"/>
      <c r="W250" s="82"/>
      <c r="X250" s="302"/>
      <c r="Y250" s="118">
        <v>0</v>
      </c>
      <c r="Z250" s="81"/>
      <c r="AA250" s="81">
        <v>0</v>
      </c>
      <c r="AB250" s="81">
        <v>0</v>
      </c>
      <c r="AC250" s="81"/>
      <c r="AD250" s="81"/>
      <c r="AE250" s="82">
        <v>266101</v>
      </c>
      <c r="AF250" s="109">
        <f t="shared" si="939"/>
        <v>266101</v>
      </c>
      <c r="AG250" s="29">
        <f t="shared" ref="AG250" si="953">I250+U250</f>
        <v>0</v>
      </c>
      <c r="AH250" s="92">
        <f t="shared" ref="AH250:AH251" si="954">J250+V250</f>
        <v>0</v>
      </c>
      <c r="AI250" s="31">
        <f t="shared" ref="AI250:AI251" si="955">K250+W250</f>
        <v>0</v>
      </c>
      <c r="AJ250" s="326">
        <f t="shared" ref="AJ250:AJ251" si="956">L250+X250</f>
        <v>0</v>
      </c>
      <c r="AK250" s="290">
        <f t="shared" ref="AK250:AK251" si="957">M250+Y250</f>
        <v>0</v>
      </c>
      <c r="AL250" s="30">
        <f t="shared" ref="AL250:AL251" si="958">N250+Z250</f>
        <v>0</v>
      </c>
      <c r="AM250" s="30">
        <f t="shared" ref="AM250:AM251" si="959">O250+AA250</f>
        <v>0</v>
      </c>
      <c r="AN250" s="30">
        <f t="shared" ref="AN250:AN251" si="960">P250+AB250</f>
        <v>0</v>
      </c>
      <c r="AO250" s="30">
        <f t="shared" ref="AO250:AO251" si="961">Q250+AC250</f>
        <v>0</v>
      </c>
      <c r="AP250" s="30">
        <f t="shared" ref="AP250:AP251" si="962">R250+AD250</f>
        <v>0</v>
      </c>
      <c r="AQ250" s="31">
        <f t="shared" ref="AQ250:AQ251" si="963">S250+AE250</f>
        <v>266101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80" t="s">
        <v>81</v>
      </c>
      <c r="E251" s="580"/>
      <c r="F251" s="580"/>
      <c r="G251" s="581"/>
      <c r="H251" s="28">
        <f t="shared" si="934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37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>
        <v>0</v>
      </c>
      <c r="AF251" s="109">
        <f t="shared" si="939"/>
        <v>0</v>
      </c>
      <c r="AG251" s="29">
        <f>I251+U251</f>
        <v>0</v>
      </c>
      <c r="AH251" s="92">
        <f t="shared" si="954"/>
        <v>0</v>
      </c>
      <c r="AI251" s="31">
        <f t="shared" si="955"/>
        <v>0</v>
      </c>
      <c r="AJ251" s="326">
        <f t="shared" si="956"/>
        <v>0</v>
      </c>
      <c r="AK251" s="290">
        <f t="shared" si="957"/>
        <v>0</v>
      </c>
      <c r="AL251" s="30">
        <f t="shared" si="958"/>
        <v>0</v>
      </c>
      <c r="AM251" s="30">
        <f t="shared" si="959"/>
        <v>0</v>
      </c>
      <c r="AN251" s="30">
        <f t="shared" si="960"/>
        <v>0</v>
      </c>
      <c r="AO251" s="30">
        <f t="shared" si="961"/>
        <v>0</v>
      </c>
      <c r="AP251" s="30">
        <f t="shared" si="962"/>
        <v>0</v>
      </c>
      <c r="AQ251" s="31">
        <f t="shared" si="963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599"/>
      <c r="AH253" s="599"/>
      <c r="AI253" s="599"/>
      <c r="AK253" s="92"/>
      <c r="AN253" s="93" t="s">
        <v>84</v>
      </c>
      <c r="AO253" s="599"/>
      <c r="AP253" s="599"/>
      <c r="AQ253" s="599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598"/>
      <c r="J254" s="598"/>
      <c r="K254" s="598"/>
      <c r="L254" s="598"/>
      <c r="M254" s="92"/>
      <c r="P254" s="92"/>
      <c r="Q254" s="598"/>
      <c r="R254" s="598"/>
      <c r="S254" s="598"/>
      <c r="T254" s="247"/>
      <c r="U254" s="598"/>
      <c r="V254" s="598"/>
      <c r="W254" s="598"/>
      <c r="X254" s="598"/>
      <c r="Y254" s="92"/>
      <c r="AF254" s="247"/>
      <c r="AG254" s="600" t="s">
        <v>118</v>
      </c>
      <c r="AH254" s="600"/>
      <c r="AI254" s="600"/>
      <c r="AK254" s="92"/>
      <c r="AN254" s="92"/>
      <c r="AO254" s="600" t="s">
        <v>118</v>
      </c>
      <c r="AP254" s="600"/>
      <c r="AQ254" s="600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25">
      <c r="A255" s="628" t="s">
        <v>64</v>
      </c>
      <c r="B255" s="628"/>
      <c r="C255" s="628"/>
      <c r="D255" s="615"/>
      <c r="E255" s="615"/>
      <c r="F255" s="615"/>
      <c r="G255" s="616"/>
      <c r="H255" s="15">
        <f>SUM(I255:S255)</f>
        <v>0</v>
      </c>
      <c r="I255" s="47">
        <f t="shared" ref="I255:AQ255" si="964">I256</f>
        <v>0</v>
      </c>
      <c r="J255" s="286">
        <f t="shared" si="964"/>
        <v>0</v>
      </c>
      <c r="K255" s="48">
        <f t="shared" si="964"/>
        <v>0</v>
      </c>
      <c r="L255" s="48">
        <f t="shared" si="964"/>
        <v>0</v>
      </c>
      <c r="M255" s="48">
        <f t="shared" si="964"/>
        <v>0</v>
      </c>
      <c r="N255" s="48">
        <f t="shared" si="964"/>
        <v>0</v>
      </c>
      <c r="O255" s="305">
        <f t="shared" si="964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64"/>
        <v>0</v>
      </c>
      <c r="AJ255" s="215">
        <f t="shared" si="964"/>
        <v>0</v>
      </c>
      <c r="AK255" s="215">
        <f t="shared" si="964"/>
        <v>0</v>
      </c>
      <c r="AL255" s="215">
        <f t="shared" si="964"/>
        <v>0</v>
      </c>
      <c r="AM255" s="215">
        <f t="shared" si="964"/>
        <v>0</v>
      </c>
      <c r="AN255" s="215">
        <f t="shared" si="964"/>
        <v>0</v>
      </c>
      <c r="AO255" s="215">
        <f t="shared" si="964"/>
        <v>0</v>
      </c>
      <c r="AP255" s="215">
        <f t="shared" si="964"/>
        <v>0</v>
      </c>
      <c r="AQ255" s="216">
        <f t="shared" si="964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25">
      <c r="A256" s="621" t="s">
        <v>65</v>
      </c>
      <c r="B256" s="621"/>
      <c r="C256" s="621"/>
      <c r="D256" s="622"/>
      <c r="E256" s="622"/>
      <c r="F256" s="622"/>
      <c r="G256" s="623"/>
      <c r="H256" s="17">
        <f t="shared" ref="H256:H272" si="965">SUM(I256:S256)</f>
        <v>0</v>
      </c>
      <c r="I256" s="49">
        <f>I257+I269</f>
        <v>0</v>
      </c>
      <c r="J256" s="287">
        <f>J257+J269</f>
        <v>0</v>
      </c>
      <c r="K256" s="50">
        <f t="shared" ref="K256:N256" si="966">K257+K269</f>
        <v>0</v>
      </c>
      <c r="L256" s="50">
        <f t="shared" si="966"/>
        <v>0</v>
      </c>
      <c r="M256" s="50">
        <f t="shared" si="966"/>
        <v>0</v>
      </c>
      <c r="N256" s="50">
        <f t="shared" si="966"/>
        <v>0</v>
      </c>
      <c r="O256" s="306">
        <f t="shared" ref="O256" si="967">O257+O269</f>
        <v>0</v>
      </c>
      <c r="P256" s="213"/>
      <c r="Q256" s="213"/>
      <c r="R256" s="213"/>
      <c r="S256" s="213"/>
      <c r="T256" s="17">
        <f t="shared" ref="T256:T272" si="968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69">SUM(AG256:AQ256)</f>
        <v>0</v>
      </c>
      <c r="AG256" s="49"/>
      <c r="AH256" s="287"/>
      <c r="AI256" s="50">
        <f t="shared" ref="AI256:AQ256" si="970">AI257+AI269</f>
        <v>0</v>
      </c>
      <c r="AJ256" s="50">
        <f t="shared" si="970"/>
        <v>0</v>
      </c>
      <c r="AK256" s="50">
        <f t="shared" si="970"/>
        <v>0</v>
      </c>
      <c r="AL256" s="50">
        <f t="shared" si="970"/>
        <v>0</v>
      </c>
      <c r="AM256" s="50">
        <f t="shared" ref="AM256" si="971">AM257+AM269</f>
        <v>0</v>
      </c>
      <c r="AN256" s="50">
        <f t="shared" si="970"/>
        <v>0</v>
      </c>
      <c r="AO256" s="50">
        <f t="shared" si="970"/>
        <v>0</v>
      </c>
      <c r="AP256" s="50">
        <f t="shared" si="970"/>
        <v>0</v>
      </c>
      <c r="AQ256" s="51">
        <f t="shared" si="970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25">
      <c r="A257" s="111">
        <v>3</v>
      </c>
      <c r="C257" s="37"/>
      <c r="D257" s="624" t="s">
        <v>16</v>
      </c>
      <c r="E257" s="624"/>
      <c r="F257" s="624"/>
      <c r="G257" s="625"/>
      <c r="H257" s="19">
        <f t="shared" si="965"/>
        <v>0</v>
      </c>
      <c r="I257" s="52">
        <f>I258+I262+I267</f>
        <v>0</v>
      </c>
      <c r="J257" s="288">
        <f>J258+J262+J267</f>
        <v>0</v>
      </c>
      <c r="K257" s="53">
        <f t="shared" ref="K257:N257" si="972">K258+K262+K267</f>
        <v>0</v>
      </c>
      <c r="L257" s="53">
        <f t="shared" si="972"/>
        <v>0</v>
      </c>
      <c r="M257" s="53">
        <f t="shared" si="972"/>
        <v>0</v>
      </c>
      <c r="N257" s="53">
        <f t="shared" si="972"/>
        <v>0</v>
      </c>
      <c r="O257" s="307">
        <f t="shared" ref="O257" si="973">O258+O262+O267</f>
        <v>0</v>
      </c>
      <c r="P257" s="213"/>
      <c r="Q257" s="213"/>
      <c r="R257" s="213"/>
      <c r="S257" s="213"/>
      <c r="T257" s="19">
        <f t="shared" si="968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69"/>
        <v>0</v>
      </c>
      <c r="AG257" s="52"/>
      <c r="AH257" s="288"/>
      <c r="AI257" s="53">
        <f t="shared" ref="AI257:AQ257" si="974">AI258+AI262+AI267</f>
        <v>0</v>
      </c>
      <c r="AJ257" s="53">
        <f t="shared" si="974"/>
        <v>0</v>
      </c>
      <c r="AK257" s="53">
        <f t="shared" si="974"/>
        <v>0</v>
      </c>
      <c r="AL257" s="53">
        <f t="shared" si="974"/>
        <v>0</v>
      </c>
      <c r="AM257" s="53">
        <f t="shared" ref="AM257" si="975">AM258+AM262+AM267</f>
        <v>0</v>
      </c>
      <c r="AN257" s="53">
        <f t="shared" si="974"/>
        <v>0</v>
      </c>
      <c r="AO257" s="53">
        <f t="shared" si="974"/>
        <v>0</v>
      </c>
      <c r="AP257" s="53">
        <f t="shared" si="974"/>
        <v>0</v>
      </c>
      <c r="AQ257" s="54">
        <f t="shared" si="974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25">
      <c r="A258" s="626">
        <v>31</v>
      </c>
      <c r="B258" s="626"/>
      <c r="C258" s="35"/>
      <c r="D258" s="627" t="s">
        <v>0</v>
      </c>
      <c r="E258" s="627"/>
      <c r="F258" s="627"/>
      <c r="G258" s="625"/>
      <c r="H258" s="19">
        <f t="shared" si="965"/>
        <v>0</v>
      </c>
      <c r="I258" s="52">
        <f>SUM(I259:I261)</f>
        <v>0</v>
      </c>
      <c r="J258" s="288">
        <f>SUM(J259:J261)</f>
        <v>0</v>
      </c>
      <c r="K258" s="53">
        <f t="shared" ref="K258:N258" si="976">SUM(K259:K261)</f>
        <v>0</v>
      </c>
      <c r="L258" s="53">
        <f t="shared" si="976"/>
        <v>0</v>
      </c>
      <c r="M258" s="53">
        <f t="shared" si="976"/>
        <v>0</v>
      </c>
      <c r="N258" s="53">
        <f t="shared" si="976"/>
        <v>0</v>
      </c>
      <c r="O258" s="307">
        <f t="shared" ref="O258" si="977">SUM(O259:O261)</f>
        <v>0</v>
      </c>
      <c r="P258" s="213"/>
      <c r="Q258" s="213"/>
      <c r="R258" s="213"/>
      <c r="S258" s="213"/>
      <c r="T258" s="19">
        <f t="shared" si="968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69"/>
        <v>0</v>
      </c>
      <c r="AG258" s="52"/>
      <c r="AH258" s="288"/>
      <c r="AI258" s="53">
        <f t="shared" ref="AI258:AQ258" si="978">SUM(AI259:AI261)</f>
        <v>0</v>
      </c>
      <c r="AJ258" s="53">
        <f t="shared" si="978"/>
        <v>0</v>
      </c>
      <c r="AK258" s="53">
        <f t="shared" si="978"/>
        <v>0</v>
      </c>
      <c r="AL258" s="53">
        <f t="shared" si="978"/>
        <v>0</v>
      </c>
      <c r="AM258" s="53">
        <f t="shared" ref="AM258" si="979">SUM(AM259:AM261)</f>
        <v>0</v>
      </c>
      <c r="AN258" s="53">
        <f t="shared" si="978"/>
        <v>0</v>
      </c>
      <c r="AO258" s="53">
        <f t="shared" si="978"/>
        <v>0</v>
      </c>
      <c r="AP258" s="53">
        <f t="shared" si="978"/>
        <v>0</v>
      </c>
      <c r="AQ258" s="54">
        <f t="shared" si="978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25">
      <c r="A259" s="609">
        <v>311</v>
      </c>
      <c r="B259" s="609"/>
      <c r="C259" s="609"/>
      <c r="D259" s="610" t="s">
        <v>1</v>
      </c>
      <c r="E259" s="610"/>
      <c r="F259" s="610"/>
      <c r="G259" s="611"/>
      <c r="H259" s="22">
        <f t="shared" si="965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8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9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25">
      <c r="A260" s="609">
        <v>312</v>
      </c>
      <c r="B260" s="609"/>
      <c r="C260" s="609"/>
      <c r="D260" s="610" t="s">
        <v>2</v>
      </c>
      <c r="E260" s="610"/>
      <c r="F260" s="610"/>
      <c r="G260" s="611"/>
      <c r="H260" s="22">
        <f t="shared" si="965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68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69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25">
      <c r="A261" s="609">
        <v>313</v>
      </c>
      <c r="B261" s="609"/>
      <c r="C261" s="609"/>
      <c r="D261" s="610" t="s">
        <v>3</v>
      </c>
      <c r="E261" s="610"/>
      <c r="F261" s="610"/>
      <c r="G261" s="611"/>
      <c r="H261" s="22">
        <f t="shared" si="965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8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9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25">
      <c r="A262" s="626">
        <v>32</v>
      </c>
      <c r="B262" s="626"/>
      <c r="C262" s="35"/>
      <c r="D262" s="627" t="s">
        <v>4</v>
      </c>
      <c r="E262" s="627"/>
      <c r="F262" s="627"/>
      <c r="G262" s="625"/>
      <c r="H262" s="19">
        <f t="shared" si="965"/>
        <v>0</v>
      </c>
      <c r="I262" s="52">
        <f>SUM(I263:I266)</f>
        <v>0</v>
      </c>
      <c r="J262" s="288">
        <f>SUM(J263:J266)</f>
        <v>0</v>
      </c>
      <c r="K262" s="53">
        <f t="shared" ref="K262:N262" si="980">SUM(K263:K266)</f>
        <v>0</v>
      </c>
      <c r="L262" s="53">
        <f t="shared" si="980"/>
        <v>0</v>
      </c>
      <c r="M262" s="53">
        <f t="shared" si="980"/>
        <v>0</v>
      </c>
      <c r="N262" s="53">
        <f t="shared" si="980"/>
        <v>0</v>
      </c>
      <c r="O262" s="307">
        <f t="shared" ref="O262" si="981">SUM(O263:O266)</f>
        <v>0</v>
      </c>
      <c r="P262" s="213"/>
      <c r="Q262" s="213"/>
      <c r="R262" s="213"/>
      <c r="S262" s="213"/>
      <c r="T262" s="19">
        <f t="shared" si="968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69"/>
        <v>0</v>
      </c>
      <c r="AG262" s="52"/>
      <c r="AH262" s="288"/>
      <c r="AI262" s="53">
        <f t="shared" ref="AI262:AQ262" si="982">SUM(AI263:AI266)</f>
        <v>0</v>
      </c>
      <c r="AJ262" s="53">
        <f t="shared" si="982"/>
        <v>0</v>
      </c>
      <c r="AK262" s="53">
        <f t="shared" si="982"/>
        <v>0</v>
      </c>
      <c r="AL262" s="53">
        <f t="shared" si="982"/>
        <v>0</v>
      </c>
      <c r="AM262" s="53">
        <f t="shared" ref="AM262" si="983">SUM(AM263:AM266)</f>
        <v>0</v>
      </c>
      <c r="AN262" s="53">
        <f t="shared" si="982"/>
        <v>0</v>
      </c>
      <c r="AO262" s="53">
        <f t="shared" si="982"/>
        <v>0</v>
      </c>
      <c r="AP262" s="53">
        <f t="shared" si="982"/>
        <v>0</v>
      </c>
      <c r="AQ262" s="54">
        <f t="shared" si="982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25">
      <c r="A263" s="609">
        <v>321</v>
      </c>
      <c r="B263" s="609"/>
      <c r="C263" s="609"/>
      <c r="D263" s="610" t="s">
        <v>5</v>
      </c>
      <c r="E263" s="610"/>
      <c r="F263" s="610"/>
      <c r="G263" s="611"/>
      <c r="H263" s="22">
        <f t="shared" si="965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8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9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609">
        <v>322</v>
      </c>
      <c r="B264" s="609"/>
      <c r="C264" s="609"/>
      <c r="D264" s="610" t="s">
        <v>6</v>
      </c>
      <c r="E264" s="610"/>
      <c r="F264" s="610"/>
      <c r="G264" s="611"/>
      <c r="H264" s="22">
        <f t="shared" si="965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8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9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25">
      <c r="A265" s="609">
        <v>323</v>
      </c>
      <c r="B265" s="609"/>
      <c r="C265" s="609"/>
      <c r="D265" s="610" t="s">
        <v>7</v>
      </c>
      <c r="E265" s="610"/>
      <c r="F265" s="610"/>
      <c r="G265" s="611"/>
      <c r="H265" s="22">
        <f t="shared" si="965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68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69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25">
      <c r="A266" s="609">
        <v>329</v>
      </c>
      <c r="B266" s="609"/>
      <c r="C266" s="609"/>
      <c r="D266" s="610" t="s">
        <v>8</v>
      </c>
      <c r="E266" s="610"/>
      <c r="F266" s="610"/>
      <c r="G266" s="611"/>
      <c r="H266" s="22">
        <f t="shared" si="965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8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9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25">
      <c r="A267" s="626">
        <v>34</v>
      </c>
      <c r="B267" s="626"/>
      <c r="C267" s="35"/>
      <c r="D267" s="627" t="s">
        <v>9</v>
      </c>
      <c r="E267" s="627"/>
      <c r="F267" s="627"/>
      <c r="G267" s="625"/>
      <c r="H267" s="19">
        <f t="shared" si="965"/>
        <v>0</v>
      </c>
      <c r="I267" s="52">
        <f>I268</f>
        <v>0</v>
      </c>
      <c r="J267" s="288">
        <f>J268</f>
        <v>0</v>
      </c>
      <c r="K267" s="53">
        <f t="shared" ref="K267:AQ267" si="984">K268</f>
        <v>0</v>
      </c>
      <c r="L267" s="53">
        <f t="shared" si="984"/>
        <v>0</v>
      </c>
      <c r="M267" s="53">
        <f t="shared" si="984"/>
        <v>0</v>
      </c>
      <c r="N267" s="53">
        <f t="shared" si="984"/>
        <v>0</v>
      </c>
      <c r="O267" s="307">
        <f t="shared" si="984"/>
        <v>0</v>
      </c>
      <c r="P267" s="213"/>
      <c r="Q267" s="213"/>
      <c r="R267" s="213"/>
      <c r="S267" s="213"/>
      <c r="T267" s="19">
        <f t="shared" si="968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9"/>
        <v>0</v>
      </c>
      <c r="AG267" s="52"/>
      <c r="AH267" s="288"/>
      <c r="AI267" s="53">
        <f t="shared" si="984"/>
        <v>0</v>
      </c>
      <c r="AJ267" s="53">
        <f t="shared" si="984"/>
        <v>0</v>
      </c>
      <c r="AK267" s="53">
        <f t="shared" si="984"/>
        <v>0</v>
      </c>
      <c r="AL267" s="53">
        <f t="shared" si="984"/>
        <v>0</v>
      </c>
      <c r="AM267" s="53">
        <f t="shared" si="984"/>
        <v>0</v>
      </c>
      <c r="AN267" s="53">
        <f t="shared" si="984"/>
        <v>0</v>
      </c>
      <c r="AO267" s="53">
        <f t="shared" si="984"/>
        <v>0</v>
      </c>
      <c r="AP267" s="53">
        <f t="shared" si="984"/>
        <v>0</v>
      </c>
      <c r="AQ267" s="54">
        <f t="shared" si="984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25">
      <c r="A268" s="609">
        <v>343</v>
      </c>
      <c r="B268" s="609"/>
      <c r="C268" s="609"/>
      <c r="D268" s="610" t="s">
        <v>10</v>
      </c>
      <c r="E268" s="610"/>
      <c r="F268" s="610"/>
      <c r="G268" s="611"/>
      <c r="H268" s="22">
        <f t="shared" si="965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68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69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25">
      <c r="A269" s="44">
        <v>4</v>
      </c>
      <c r="B269" s="38"/>
      <c r="C269" s="38"/>
      <c r="D269" s="624" t="s">
        <v>17</v>
      </c>
      <c r="E269" s="624"/>
      <c r="F269" s="624"/>
      <c r="G269" s="625"/>
      <c r="H269" s="19">
        <f t="shared" si="965"/>
        <v>0</v>
      </c>
      <c r="I269" s="52">
        <f>I270</f>
        <v>0</v>
      </c>
      <c r="J269" s="288">
        <f>J270</f>
        <v>0</v>
      </c>
      <c r="K269" s="53">
        <f t="shared" ref="K269:AQ269" si="985">K270</f>
        <v>0</v>
      </c>
      <c r="L269" s="53">
        <f t="shared" si="985"/>
        <v>0</v>
      </c>
      <c r="M269" s="53">
        <f t="shared" si="985"/>
        <v>0</v>
      </c>
      <c r="N269" s="53">
        <f t="shared" si="985"/>
        <v>0</v>
      </c>
      <c r="O269" s="307">
        <f t="shared" si="985"/>
        <v>0</v>
      </c>
      <c r="P269" s="213"/>
      <c r="Q269" s="213"/>
      <c r="R269" s="213"/>
      <c r="S269" s="213"/>
      <c r="T269" s="19">
        <f t="shared" si="968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69"/>
        <v>0</v>
      </c>
      <c r="AG269" s="52"/>
      <c r="AH269" s="288"/>
      <c r="AI269" s="53">
        <f t="shared" si="985"/>
        <v>0</v>
      </c>
      <c r="AJ269" s="53">
        <f t="shared" si="985"/>
        <v>0</v>
      </c>
      <c r="AK269" s="53">
        <f t="shared" si="985"/>
        <v>0</v>
      </c>
      <c r="AL269" s="53">
        <f t="shared" si="985"/>
        <v>0</v>
      </c>
      <c r="AM269" s="53">
        <f t="shared" si="985"/>
        <v>0</v>
      </c>
      <c r="AN269" s="53">
        <f t="shared" si="985"/>
        <v>0</v>
      </c>
      <c r="AO269" s="53">
        <f t="shared" si="985"/>
        <v>0</v>
      </c>
      <c r="AP269" s="53">
        <f>AP270</f>
        <v>0</v>
      </c>
      <c r="AQ269" s="54">
        <f t="shared" si="985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25">
      <c r="A270" s="626">
        <v>42</v>
      </c>
      <c r="B270" s="626"/>
      <c r="C270" s="44"/>
      <c r="D270" s="627" t="s">
        <v>45</v>
      </c>
      <c r="E270" s="627"/>
      <c r="F270" s="627"/>
      <c r="G270" s="625"/>
      <c r="H270" s="19">
        <f t="shared" si="965"/>
        <v>0</v>
      </c>
      <c r="I270" s="52">
        <f>SUM(I271:I272)</f>
        <v>0</v>
      </c>
      <c r="J270" s="288">
        <f>SUM(J271:J272)</f>
        <v>0</v>
      </c>
      <c r="K270" s="53">
        <f t="shared" ref="K270:N270" si="986">SUM(K271:K272)</f>
        <v>0</v>
      </c>
      <c r="L270" s="53">
        <f t="shared" si="986"/>
        <v>0</v>
      </c>
      <c r="M270" s="53">
        <f t="shared" si="986"/>
        <v>0</v>
      </c>
      <c r="N270" s="53">
        <f t="shared" si="986"/>
        <v>0</v>
      </c>
      <c r="O270" s="307">
        <f t="shared" ref="O270" si="987">SUM(O271:O272)</f>
        <v>0</v>
      </c>
      <c r="P270" s="213"/>
      <c r="Q270" s="213"/>
      <c r="R270" s="213"/>
      <c r="S270" s="213"/>
      <c r="T270" s="19">
        <f t="shared" si="968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69"/>
        <v>0</v>
      </c>
      <c r="AG270" s="52"/>
      <c r="AH270" s="288"/>
      <c r="AI270" s="53">
        <f t="shared" ref="AI270:AQ270" si="988">SUM(AI271:AI272)</f>
        <v>0</v>
      </c>
      <c r="AJ270" s="53">
        <f t="shared" si="988"/>
        <v>0</v>
      </c>
      <c r="AK270" s="53">
        <f t="shared" si="988"/>
        <v>0</v>
      </c>
      <c r="AL270" s="53">
        <f t="shared" si="988"/>
        <v>0</v>
      </c>
      <c r="AM270" s="53">
        <f t="shared" ref="AM270" si="989">SUM(AM271:AM272)</f>
        <v>0</v>
      </c>
      <c r="AN270" s="53">
        <f t="shared" si="988"/>
        <v>0</v>
      </c>
      <c r="AO270" s="53">
        <f t="shared" si="988"/>
        <v>0</v>
      </c>
      <c r="AP270" s="53">
        <f t="shared" si="988"/>
        <v>0</v>
      </c>
      <c r="AQ270" s="54">
        <f t="shared" si="988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609">
        <v>422</v>
      </c>
      <c r="B271" s="609"/>
      <c r="C271" s="609"/>
      <c r="D271" s="610" t="s">
        <v>11</v>
      </c>
      <c r="E271" s="610"/>
      <c r="F271" s="610"/>
      <c r="G271" s="610"/>
      <c r="H271" s="22">
        <f t="shared" si="965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68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69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25">
      <c r="A272" s="609">
        <v>424</v>
      </c>
      <c r="B272" s="609"/>
      <c r="C272" s="609"/>
      <c r="D272" s="610" t="s">
        <v>46</v>
      </c>
      <c r="E272" s="610"/>
      <c r="F272" s="610"/>
      <c r="G272" s="610"/>
      <c r="H272" s="22">
        <f t="shared" si="965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68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69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25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25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25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25">
      <c r="A276" s="609"/>
      <c r="B276" s="609"/>
      <c r="C276" s="609"/>
      <c r="D276" s="610"/>
      <c r="E276" s="610"/>
      <c r="F276" s="610"/>
      <c r="G276" s="611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25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25">
      <c r="A278" s="628"/>
      <c r="B278" s="628"/>
      <c r="C278" s="628"/>
      <c r="D278" s="652"/>
      <c r="E278" s="652"/>
      <c r="F278" s="652"/>
      <c r="G278" s="653"/>
      <c r="H278" s="15">
        <f t="shared" ref="H278:H295" si="990">SUM(I278:S278)</f>
        <v>0</v>
      </c>
      <c r="I278" s="47">
        <f>I279</f>
        <v>0</v>
      </c>
      <c r="J278" s="286">
        <f>J279</f>
        <v>0</v>
      </c>
      <c r="K278" s="48">
        <f t="shared" ref="K278:O278" si="991">K279</f>
        <v>0</v>
      </c>
      <c r="L278" s="48">
        <f t="shared" si="991"/>
        <v>0</v>
      </c>
      <c r="M278" s="48">
        <f t="shared" si="991"/>
        <v>0</v>
      </c>
      <c r="N278" s="48">
        <f t="shared" si="991"/>
        <v>0</v>
      </c>
      <c r="O278" s="305">
        <f t="shared" si="991"/>
        <v>0</v>
      </c>
      <c r="P278" s="213"/>
      <c r="Q278" s="213"/>
      <c r="R278" s="213"/>
      <c r="S278" s="213"/>
      <c r="T278" s="15">
        <f t="shared" ref="T278:T295" si="992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993">SUM(AG278:AQ278)</f>
        <v>0</v>
      </c>
      <c r="AG278" s="217"/>
      <c r="AH278" s="292"/>
      <c r="AI278" s="215">
        <f t="shared" ref="AI278:AQ278" si="994">AI279</f>
        <v>0</v>
      </c>
      <c r="AJ278" s="215">
        <f t="shared" si="994"/>
        <v>0</v>
      </c>
      <c r="AK278" s="215">
        <f t="shared" si="994"/>
        <v>0</v>
      </c>
      <c r="AL278" s="215">
        <f t="shared" si="994"/>
        <v>0</v>
      </c>
      <c r="AM278" s="215">
        <f t="shared" si="994"/>
        <v>0</v>
      </c>
      <c r="AN278" s="215">
        <f t="shared" si="994"/>
        <v>0</v>
      </c>
      <c r="AO278" s="215">
        <f t="shared" si="994"/>
        <v>0</v>
      </c>
      <c r="AP278" s="215">
        <f t="shared" si="994"/>
        <v>0</v>
      </c>
      <c r="AQ278" s="216">
        <f t="shared" si="994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25">
      <c r="A279" s="621"/>
      <c r="B279" s="621"/>
      <c r="C279" s="621"/>
      <c r="D279" s="622"/>
      <c r="E279" s="622"/>
      <c r="F279" s="622"/>
      <c r="G279" s="623"/>
      <c r="H279" s="17">
        <f t="shared" si="990"/>
        <v>0</v>
      </c>
      <c r="I279" s="49">
        <f>I280+I292</f>
        <v>0</v>
      </c>
      <c r="J279" s="287">
        <f>J280+J292</f>
        <v>0</v>
      </c>
      <c r="K279" s="50">
        <f t="shared" ref="K279:N279" si="995">K280+K292</f>
        <v>0</v>
      </c>
      <c r="L279" s="50">
        <f t="shared" si="995"/>
        <v>0</v>
      </c>
      <c r="M279" s="50">
        <f t="shared" si="995"/>
        <v>0</v>
      </c>
      <c r="N279" s="50">
        <f t="shared" si="995"/>
        <v>0</v>
      </c>
      <c r="O279" s="306">
        <f t="shared" ref="O279" si="996">O280+O292</f>
        <v>0</v>
      </c>
      <c r="P279" s="213"/>
      <c r="Q279" s="213"/>
      <c r="R279" s="213"/>
      <c r="S279" s="213"/>
      <c r="T279" s="17">
        <f t="shared" si="992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993"/>
        <v>0</v>
      </c>
      <c r="AG279" s="49"/>
      <c r="AH279" s="287"/>
      <c r="AI279" s="50">
        <f t="shared" ref="AI279:AQ279" si="997">AI280+AI292</f>
        <v>0</v>
      </c>
      <c r="AJ279" s="50">
        <f t="shared" si="997"/>
        <v>0</v>
      </c>
      <c r="AK279" s="50">
        <f t="shared" si="997"/>
        <v>0</v>
      </c>
      <c r="AL279" s="50">
        <f t="shared" si="997"/>
        <v>0</v>
      </c>
      <c r="AM279" s="50">
        <f t="shared" ref="AM279" si="998">AM280+AM292</f>
        <v>0</v>
      </c>
      <c r="AN279" s="50">
        <f t="shared" si="997"/>
        <v>0</v>
      </c>
      <c r="AO279" s="50">
        <f t="shared" si="997"/>
        <v>0</v>
      </c>
      <c r="AP279" s="50">
        <f t="shared" si="997"/>
        <v>0</v>
      </c>
      <c r="AQ279" s="51">
        <f t="shared" si="997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25">
      <c r="A280" s="20">
        <v>3</v>
      </c>
      <c r="C280" s="37"/>
      <c r="D280" s="624" t="s">
        <v>16</v>
      </c>
      <c r="E280" s="624"/>
      <c r="F280" s="624"/>
      <c r="G280" s="625"/>
      <c r="H280" s="19">
        <f t="shared" si="990"/>
        <v>0</v>
      </c>
      <c r="I280" s="52">
        <f>I281+I285+I290</f>
        <v>0</v>
      </c>
      <c r="J280" s="288">
        <f>J281+J285+J290</f>
        <v>0</v>
      </c>
      <c r="K280" s="53">
        <f t="shared" ref="K280:N280" si="999">K281+K285+K290</f>
        <v>0</v>
      </c>
      <c r="L280" s="53">
        <f t="shared" si="999"/>
        <v>0</v>
      </c>
      <c r="M280" s="53">
        <f t="shared" si="999"/>
        <v>0</v>
      </c>
      <c r="N280" s="53">
        <f t="shared" si="999"/>
        <v>0</v>
      </c>
      <c r="O280" s="307">
        <f t="shared" ref="O280" si="1000">O281+O285+O290</f>
        <v>0</v>
      </c>
      <c r="P280" s="213"/>
      <c r="Q280" s="213"/>
      <c r="R280" s="213"/>
      <c r="S280" s="213"/>
      <c r="T280" s="19">
        <f t="shared" si="992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993"/>
        <v>0</v>
      </c>
      <c r="AG280" s="52"/>
      <c r="AH280" s="288"/>
      <c r="AI280" s="53">
        <f t="shared" ref="AI280:AQ280" si="1001">AI281+AI285+AI290</f>
        <v>0</v>
      </c>
      <c r="AJ280" s="53">
        <f t="shared" si="1001"/>
        <v>0</v>
      </c>
      <c r="AK280" s="53">
        <f t="shared" si="1001"/>
        <v>0</v>
      </c>
      <c r="AL280" s="53">
        <f t="shared" si="1001"/>
        <v>0</v>
      </c>
      <c r="AM280" s="53">
        <f t="shared" ref="AM280" si="1002">AM281+AM285+AM290</f>
        <v>0</v>
      </c>
      <c r="AN280" s="53">
        <f t="shared" si="1001"/>
        <v>0</v>
      </c>
      <c r="AO280" s="53">
        <f t="shared" si="1001"/>
        <v>0</v>
      </c>
      <c r="AP280" s="53">
        <f t="shared" si="1001"/>
        <v>0</v>
      </c>
      <c r="AQ280" s="54">
        <f t="shared" si="1001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25">
      <c r="A281" s="626">
        <v>31</v>
      </c>
      <c r="B281" s="626"/>
      <c r="C281" s="35"/>
      <c r="D281" s="627" t="s">
        <v>0</v>
      </c>
      <c r="E281" s="627"/>
      <c r="F281" s="627"/>
      <c r="G281" s="625"/>
      <c r="H281" s="19">
        <f t="shared" si="990"/>
        <v>0</v>
      </c>
      <c r="I281" s="52">
        <f>SUM(I282:I284)</f>
        <v>0</v>
      </c>
      <c r="J281" s="288">
        <f>SUM(J282:J284)</f>
        <v>0</v>
      </c>
      <c r="K281" s="53">
        <f t="shared" ref="K281:N281" si="1003">SUM(K282:K284)</f>
        <v>0</v>
      </c>
      <c r="L281" s="53">
        <f t="shared" si="1003"/>
        <v>0</v>
      </c>
      <c r="M281" s="53">
        <f t="shared" si="1003"/>
        <v>0</v>
      </c>
      <c r="N281" s="53">
        <f t="shared" si="1003"/>
        <v>0</v>
      </c>
      <c r="O281" s="307">
        <f t="shared" ref="O281" si="1004">SUM(O282:O284)</f>
        <v>0</v>
      </c>
      <c r="P281" s="213"/>
      <c r="Q281" s="213"/>
      <c r="R281" s="213"/>
      <c r="S281" s="213"/>
      <c r="T281" s="19">
        <f t="shared" si="992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993"/>
        <v>0</v>
      </c>
      <c r="AG281" s="52"/>
      <c r="AH281" s="288"/>
      <c r="AI281" s="53">
        <f t="shared" ref="AI281:AQ281" si="1005">SUM(AI282:AI284)</f>
        <v>0</v>
      </c>
      <c r="AJ281" s="53">
        <f t="shared" si="1005"/>
        <v>0</v>
      </c>
      <c r="AK281" s="53">
        <f t="shared" si="1005"/>
        <v>0</v>
      </c>
      <c r="AL281" s="53">
        <f t="shared" si="1005"/>
        <v>0</v>
      </c>
      <c r="AM281" s="53">
        <f t="shared" ref="AM281" si="1006">SUM(AM282:AM284)</f>
        <v>0</v>
      </c>
      <c r="AN281" s="53">
        <f t="shared" si="1005"/>
        <v>0</v>
      </c>
      <c r="AO281" s="53">
        <f t="shared" si="1005"/>
        <v>0</v>
      </c>
      <c r="AP281" s="53">
        <f t="shared" si="1005"/>
        <v>0</v>
      </c>
      <c r="AQ281" s="54">
        <f t="shared" si="1005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25">
      <c r="A282" s="609">
        <v>311</v>
      </c>
      <c r="B282" s="609"/>
      <c r="C282" s="609"/>
      <c r="D282" s="610" t="s">
        <v>1</v>
      </c>
      <c r="E282" s="610"/>
      <c r="F282" s="610"/>
      <c r="G282" s="610"/>
      <c r="H282" s="22">
        <f t="shared" si="990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92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3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25">
      <c r="A283" s="609">
        <v>312</v>
      </c>
      <c r="B283" s="609"/>
      <c r="C283" s="609"/>
      <c r="D283" s="610" t="s">
        <v>2</v>
      </c>
      <c r="E283" s="610"/>
      <c r="F283" s="610"/>
      <c r="G283" s="610"/>
      <c r="H283" s="22">
        <f t="shared" si="990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992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993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25">
      <c r="A284" s="609">
        <v>313</v>
      </c>
      <c r="B284" s="609"/>
      <c r="C284" s="609"/>
      <c r="D284" s="610" t="s">
        <v>3</v>
      </c>
      <c r="E284" s="610"/>
      <c r="F284" s="610"/>
      <c r="G284" s="610"/>
      <c r="H284" s="22">
        <f t="shared" si="990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92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3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25">
      <c r="A285" s="626">
        <v>32</v>
      </c>
      <c r="B285" s="626"/>
      <c r="C285" s="35"/>
      <c r="D285" s="627" t="s">
        <v>4</v>
      </c>
      <c r="E285" s="627"/>
      <c r="F285" s="627"/>
      <c r="G285" s="625"/>
      <c r="H285" s="19">
        <f t="shared" si="990"/>
        <v>0</v>
      </c>
      <c r="I285" s="52">
        <f>SUM(I286:I289)</f>
        <v>0</v>
      </c>
      <c r="J285" s="288">
        <f>SUM(J286:J289)</f>
        <v>0</v>
      </c>
      <c r="K285" s="53">
        <f t="shared" ref="K285:N285" si="1007">SUM(K286:K289)</f>
        <v>0</v>
      </c>
      <c r="L285" s="53">
        <f t="shared" si="1007"/>
        <v>0</v>
      </c>
      <c r="M285" s="53">
        <f t="shared" si="1007"/>
        <v>0</v>
      </c>
      <c r="N285" s="53">
        <f t="shared" si="1007"/>
        <v>0</v>
      </c>
      <c r="O285" s="307">
        <f t="shared" ref="O285" si="1008">SUM(O286:O289)</f>
        <v>0</v>
      </c>
      <c r="P285" s="213"/>
      <c r="Q285" s="213"/>
      <c r="R285" s="213"/>
      <c r="S285" s="213"/>
      <c r="T285" s="19">
        <f t="shared" si="992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993"/>
        <v>0</v>
      </c>
      <c r="AG285" s="52"/>
      <c r="AH285" s="288"/>
      <c r="AI285" s="53">
        <f t="shared" ref="AI285:AQ285" si="1009">SUM(AI286:AI289)</f>
        <v>0</v>
      </c>
      <c r="AJ285" s="53">
        <f t="shared" si="1009"/>
        <v>0</v>
      </c>
      <c r="AK285" s="53">
        <f t="shared" si="1009"/>
        <v>0</v>
      </c>
      <c r="AL285" s="53">
        <f t="shared" si="1009"/>
        <v>0</v>
      </c>
      <c r="AM285" s="53">
        <f t="shared" ref="AM285" si="1010">SUM(AM286:AM289)</f>
        <v>0</v>
      </c>
      <c r="AN285" s="53">
        <f t="shared" si="1009"/>
        <v>0</v>
      </c>
      <c r="AO285" s="53">
        <f t="shared" si="1009"/>
        <v>0</v>
      </c>
      <c r="AP285" s="53">
        <f t="shared" si="1009"/>
        <v>0</v>
      </c>
      <c r="AQ285" s="54">
        <f t="shared" si="1009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25">
      <c r="A286" s="609">
        <v>321</v>
      </c>
      <c r="B286" s="609"/>
      <c r="C286" s="609"/>
      <c r="D286" s="610" t="s">
        <v>5</v>
      </c>
      <c r="E286" s="610"/>
      <c r="F286" s="610"/>
      <c r="G286" s="610"/>
      <c r="H286" s="22">
        <f t="shared" si="990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92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3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609">
        <v>322</v>
      </c>
      <c r="B287" s="609"/>
      <c r="C287" s="609"/>
      <c r="D287" s="610" t="s">
        <v>6</v>
      </c>
      <c r="E287" s="610"/>
      <c r="F287" s="610"/>
      <c r="G287" s="610"/>
      <c r="H287" s="22">
        <f t="shared" si="990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92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3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25">
      <c r="A288" s="609">
        <v>323</v>
      </c>
      <c r="B288" s="609"/>
      <c r="C288" s="609"/>
      <c r="D288" s="610" t="s">
        <v>7</v>
      </c>
      <c r="E288" s="610"/>
      <c r="F288" s="610"/>
      <c r="G288" s="610"/>
      <c r="H288" s="22">
        <f t="shared" si="990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992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993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25">
      <c r="A289" s="609">
        <v>329</v>
      </c>
      <c r="B289" s="609"/>
      <c r="C289" s="609"/>
      <c r="D289" s="610" t="s">
        <v>8</v>
      </c>
      <c r="E289" s="610"/>
      <c r="F289" s="610"/>
      <c r="G289" s="610"/>
      <c r="H289" s="22">
        <f t="shared" si="990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92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3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25">
      <c r="A290" s="626">
        <v>34</v>
      </c>
      <c r="B290" s="626"/>
      <c r="C290" s="35"/>
      <c r="D290" s="627" t="s">
        <v>9</v>
      </c>
      <c r="E290" s="627"/>
      <c r="F290" s="627"/>
      <c r="G290" s="625"/>
      <c r="H290" s="19">
        <f t="shared" si="990"/>
        <v>0</v>
      </c>
      <c r="I290" s="52">
        <f>I291</f>
        <v>0</v>
      </c>
      <c r="J290" s="288">
        <f>J291</f>
        <v>0</v>
      </c>
      <c r="K290" s="53">
        <f t="shared" ref="K290:AQ290" si="1011">K291</f>
        <v>0</v>
      </c>
      <c r="L290" s="53">
        <f t="shared" si="1011"/>
        <v>0</v>
      </c>
      <c r="M290" s="53">
        <f t="shared" si="1011"/>
        <v>0</v>
      </c>
      <c r="N290" s="53">
        <f t="shared" si="1011"/>
        <v>0</v>
      </c>
      <c r="O290" s="307">
        <f t="shared" si="1011"/>
        <v>0</v>
      </c>
      <c r="P290" s="213"/>
      <c r="Q290" s="213"/>
      <c r="R290" s="213"/>
      <c r="S290" s="213"/>
      <c r="T290" s="19">
        <f t="shared" si="992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3"/>
        <v>0</v>
      </c>
      <c r="AG290" s="52"/>
      <c r="AH290" s="288"/>
      <c r="AI290" s="53">
        <f t="shared" si="1011"/>
        <v>0</v>
      </c>
      <c r="AJ290" s="53">
        <f t="shared" si="1011"/>
        <v>0</v>
      </c>
      <c r="AK290" s="53">
        <f t="shared" si="1011"/>
        <v>0</v>
      </c>
      <c r="AL290" s="53">
        <f t="shared" si="1011"/>
        <v>0</v>
      </c>
      <c r="AM290" s="53">
        <f t="shared" si="1011"/>
        <v>0</v>
      </c>
      <c r="AN290" s="53">
        <f t="shared" si="1011"/>
        <v>0</v>
      </c>
      <c r="AO290" s="53">
        <f t="shared" si="1011"/>
        <v>0</v>
      </c>
      <c r="AP290" s="53">
        <f t="shared" si="1011"/>
        <v>0</v>
      </c>
      <c r="AQ290" s="54">
        <f t="shared" si="1011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25">
      <c r="A291" s="609">
        <v>343</v>
      </c>
      <c r="B291" s="609"/>
      <c r="C291" s="609"/>
      <c r="D291" s="610" t="s">
        <v>10</v>
      </c>
      <c r="E291" s="610"/>
      <c r="F291" s="610"/>
      <c r="G291" s="610"/>
      <c r="H291" s="22">
        <f t="shared" si="990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992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993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25">
      <c r="A292" s="20">
        <v>4</v>
      </c>
      <c r="B292" s="38"/>
      <c r="C292" s="38"/>
      <c r="D292" s="624" t="s">
        <v>17</v>
      </c>
      <c r="E292" s="624"/>
      <c r="F292" s="624"/>
      <c r="G292" s="625"/>
      <c r="H292" s="19">
        <f t="shared" si="990"/>
        <v>0</v>
      </c>
      <c r="I292" s="52">
        <f>I293</f>
        <v>0</v>
      </c>
      <c r="J292" s="288">
        <f>J293</f>
        <v>0</v>
      </c>
      <c r="K292" s="53">
        <f t="shared" ref="K292:AQ292" si="1012">K293</f>
        <v>0</v>
      </c>
      <c r="L292" s="53">
        <f t="shared" si="1012"/>
        <v>0</v>
      </c>
      <c r="M292" s="53">
        <f t="shared" si="1012"/>
        <v>0</v>
      </c>
      <c r="N292" s="53">
        <f t="shared" si="1012"/>
        <v>0</v>
      </c>
      <c r="O292" s="307">
        <f t="shared" si="1012"/>
        <v>0</v>
      </c>
      <c r="P292" s="213"/>
      <c r="Q292" s="213"/>
      <c r="R292" s="213"/>
      <c r="S292" s="213"/>
      <c r="T292" s="19">
        <f t="shared" si="992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993"/>
        <v>0</v>
      </c>
      <c r="AG292" s="52"/>
      <c r="AH292" s="288"/>
      <c r="AI292" s="53">
        <f t="shared" si="1012"/>
        <v>0</v>
      </c>
      <c r="AJ292" s="53">
        <f t="shared" si="1012"/>
        <v>0</v>
      </c>
      <c r="AK292" s="53">
        <f t="shared" si="1012"/>
        <v>0</v>
      </c>
      <c r="AL292" s="53">
        <f t="shared" si="1012"/>
        <v>0</v>
      </c>
      <c r="AM292" s="53">
        <f t="shared" si="1012"/>
        <v>0</v>
      </c>
      <c r="AN292" s="53">
        <f t="shared" si="1012"/>
        <v>0</v>
      </c>
      <c r="AO292" s="53">
        <f t="shared" si="1012"/>
        <v>0</v>
      </c>
      <c r="AP292" s="53">
        <f>AP293</f>
        <v>0</v>
      </c>
      <c r="AQ292" s="54">
        <f t="shared" si="1012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25">
      <c r="A293" s="626">
        <v>42</v>
      </c>
      <c r="B293" s="626"/>
      <c r="C293" s="20"/>
      <c r="D293" s="627" t="s">
        <v>45</v>
      </c>
      <c r="E293" s="627"/>
      <c r="F293" s="627"/>
      <c r="G293" s="625"/>
      <c r="H293" s="19">
        <f t="shared" si="990"/>
        <v>0</v>
      </c>
      <c r="I293" s="52">
        <f>SUM(I294:I295)</f>
        <v>0</v>
      </c>
      <c r="J293" s="288">
        <f>SUM(J294:J295)</f>
        <v>0</v>
      </c>
      <c r="K293" s="53">
        <f t="shared" ref="K293:N293" si="1013">SUM(K294:K295)</f>
        <v>0</v>
      </c>
      <c r="L293" s="53">
        <f t="shared" si="1013"/>
        <v>0</v>
      </c>
      <c r="M293" s="53">
        <f t="shared" si="1013"/>
        <v>0</v>
      </c>
      <c r="N293" s="53">
        <f t="shared" si="1013"/>
        <v>0</v>
      </c>
      <c r="O293" s="307">
        <f t="shared" ref="O293" si="1014">SUM(O294:O295)</f>
        <v>0</v>
      </c>
      <c r="P293" s="213"/>
      <c r="Q293" s="213"/>
      <c r="R293" s="213"/>
      <c r="S293" s="213"/>
      <c r="T293" s="19">
        <f t="shared" si="992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993"/>
        <v>0</v>
      </c>
      <c r="AG293" s="52"/>
      <c r="AH293" s="288"/>
      <c r="AI293" s="53">
        <f t="shared" ref="AI293:AO293" si="1015">SUM(AI294:AI295)</f>
        <v>0</v>
      </c>
      <c r="AJ293" s="53">
        <f t="shared" si="1015"/>
        <v>0</v>
      </c>
      <c r="AK293" s="53">
        <f t="shared" si="1015"/>
        <v>0</v>
      </c>
      <c r="AL293" s="53">
        <f t="shared" si="1015"/>
        <v>0</v>
      </c>
      <c r="AM293" s="53">
        <f t="shared" ref="AM293" si="1016">SUM(AM294:AM295)</f>
        <v>0</v>
      </c>
      <c r="AN293" s="53">
        <f t="shared" si="1015"/>
        <v>0</v>
      </c>
      <c r="AO293" s="53">
        <f t="shared" si="1015"/>
        <v>0</v>
      </c>
      <c r="AP293" s="53">
        <f>SUM(AP294:AP295)</f>
        <v>0</v>
      </c>
      <c r="AQ293" s="54">
        <f t="shared" ref="AQ293" si="1017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609">
        <v>422</v>
      </c>
      <c r="B294" s="609"/>
      <c r="C294" s="609"/>
      <c r="D294" s="610" t="s">
        <v>11</v>
      </c>
      <c r="E294" s="610"/>
      <c r="F294" s="610"/>
      <c r="G294" s="610"/>
      <c r="H294" s="22">
        <f t="shared" si="990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992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993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25">
      <c r="A295" s="609">
        <v>424</v>
      </c>
      <c r="B295" s="609"/>
      <c r="C295" s="609"/>
      <c r="D295" s="610" t="s">
        <v>46</v>
      </c>
      <c r="E295" s="610"/>
      <c r="F295" s="610"/>
      <c r="G295" s="610"/>
      <c r="H295" s="22">
        <f t="shared" si="990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992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993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25">
      <c r="P296" s="213"/>
      <c r="Q296" s="213"/>
      <c r="R296" s="213"/>
      <c r="S296" s="213"/>
    </row>
    <row r="297" spans="1:136" ht="0" hidden="1" customHeight="1" x14ac:dyDescent="0.25">
      <c r="P297" s="213"/>
      <c r="Q297" s="213"/>
      <c r="R297" s="213"/>
      <c r="S297" s="213"/>
    </row>
    <row r="298" spans="1:136" ht="0" hidden="1" customHeight="1" x14ac:dyDescent="0.25">
      <c r="P298" s="213"/>
      <c r="Q298" s="213"/>
      <c r="R298" s="213"/>
      <c r="S298" s="213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/>
    <row r="334" spans="1:44" ht="0" hidden="1" customHeight="1" x14ac:dyDescent="0.25"/>
  </sheetData>
  <sheetProtection password="8306" sheet="1" objects="1" scenarios="1" formatCells="0" formatColumns="0" formatRows="0"/>
  <mergeCells count="402"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269:G269"/>
    <mergeCell ref="A270:B270"/>
    <mergeCell ref="D179:G179"/>
    <mergeCell ref="D180:G180"/>
    <mergeCell ref="D181:G181"/>
    <mergeCell ref="D168:G168"/>
    <mergeCell ref="D169:G169"/>
    <mergeCell ref="D170:G170"/>
    <mergeCell ref="D178:G178"/>
    <mergeCell ref="A268:C268"/>
    <mergeCell ref="D268:G268"/>
    <mergeCell ref="A222:B222"/>
    <mergeCell ref="D218:G218"/>
    <mergeCell ref="A236:B236"/>
    <mergeCell ref="D221:G221"/>
    <mergeCell ref="D219:G219"/>
    <mergeCell ref="D232:G232"/>
    <mergeCell ref="D240:G240"/>
    <mergeCell ref="A240:C240"/>
    <mergeCell ref="D242:G242"/>
    <mergeCell ref="D222:G222"/>
    <mergeCell ref="D223:G223"/>
    <mergeCell ref="D224:G224"/>
    <mergeCell ref="D220:G220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D262:G262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4:G244"/>
    <mergeCell ref="D241:G241"/>
    <mergeCell ref="A163:B163"/>
    <mergeCell ref="D163:G163"/>
    <mergeCell ref="D164:G164"/>
    <mergeCell ref="D167:G167"/>
    <mergeCell ref="A48:B48"/>
    <mergeCell ref="A52:B52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10:G210"/>
    <mergeCell ref="I11:K11"/>
    <mergeCell ref="M11:S11"/>
    <mergeCell ref="A242:B242"/>
    <mergeCell ref="D234:G234"/>
    <mergeCell ref="D233:G233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D250:G250"/>
    <mergeCell ref="D251:G251"/>
    <mergeCell ref="A246:C246"/>
    <mergeCell ref="D246:G246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</mergeCells>
  <conditionalFormatting sqref="I221:T221 I233:T234 I135:T135 AF135 AF233:AF234 AF221 AF137:AF140 I137:T140 T136 I227:AQ227">
    <cfRule type="containsBlanks" dxfId="288" priority="588">
      <formula>LEN(TRIM(I135))=0</formula>
    </cfRule>
  </conditionalFormatting>
  <conditionalFormatting sqref="I294:O295 I291:O291 I286:O289 I282:O284">
    <cfRule type="containsBlanks" dxfId="287" priority="578">
      <formula>LEN(TRIM(I282))=0</formula>
    </cfRule>
  </conditionalFormatting>
  <conditionalFormatting sqref="T282:T284 T286:T289 T291 T294:T295 AF294:AF295 AF291 AF286:AF289 AF282:AF284">
    <cfRule type="containsBlanks" dxfId="286" priority="577">
      <formula>LEN(TRIM(T282))=0</formula>
    </cfRule>
  </conditionalFormatting>
  <conditionalFormatting sqref="I271:O271 I268:O268 I263:O266 I259:O261">
    <cfRule type="containsBlanks" dxfId="285" priority="497">
      <formula>LEN(TRIM(I259))=0</formula>
    </cfRule>
  </conditionalFormatting>
  <conditionalFormatting sqref="T259:T261 T263:T266 T268 T271 AF271 AF268 AF263:AF266 AF259:AF261">
    <cfRule type="containsBlanks" dxfId="284" priority="496">
      <formula>LEN(TRIM(T259))=0</formula>
    </cfRule>
  </conditionalFormatting>
  <conditionalFormatting sqref="I272:O272">
    <cfRule type="containsBlanks" dxfId="283" priority="495">
      <formula>LEN(TRIM(I272))=0</formula>
    </cfRule>
  </conditionalFormatting>
  <conditionalFormatting sqref="T272 AF272">
    <cfRule type="containsBlanks" dxfId="282" priority="494">
      <formula>LEN(TRIM(T272))=0</formula>
    </cfRule>
  </conditionalFormatting>
  <conditionalFormatting sqref="I217:S220">
    <cfRule type="containsBlanks" dxfId="281" priority="485">
      <formula>LEN(TRIM(I217))=0</formula>
    </cfRule>
  </conditionalFormatting>
  <conditionalFormatting sqref="T217:T220 AF217:AF220">
    <cfRule type="containsBlanks" dxfId="280" priority="484">
      <formula>LEN(TRIM(T217))=0</formula>
    </cfRule>
  </conditionalFormatting>
  <conditionalFormatting sqref="I213:T215 AF213:AF215">
    <cfRule type="containsBlanks" dxfId="279" priority="486">
      <formula>LEN(TRIM(I213))=0</formula>
    </cfRule>
  </conditionalFormatting>
  <conditionalFormatting sqref="T223:T224 AF223:AF224">
    <cfRule type="containsBlanks" dxfId="278" priority="452">
      <formula>LEN(TRIM(T223))=0</formula>
    </cfRule>
  </conditionalFormatting>
  <conditionalFormatting sqref="T243 AF243">
    <cfRule type="containsBlanks" dxfId="277" priority="431">
      <formula>LEN(TRIM(T243))=0</formula>
    </cfRule>
  </conditionalFormatting>
  <conditionalFormatting sqref="I244:T244 AF244">
    <cfRule type="containsBlanks" dxfId="276" priority="439">
      <formula>LEN(TRIM(I244))=0</formula>
    </cfRule>
  </conditionalFormatting>
  <conditionalFormatting sqref="T237:T238 AF237:AF238">
    <cfRule type="containsBlanks" dxfId="275" priority="427">
      <formula>LEN(TRIM(T237))=0</formula>
    </cfRule>
  </conditionalFormatting>
  <conditionalFormatting sqref="I243:S243">
    <cfRule type="containsBlanks" dxfId="274" priority="432">
      <formula>LEN(TRIM(I243))=0</formula>
    </cfRule>
  </conditionalFormatting>
  <conditionalFormatting sqref="I223:S224">
    <cfRule type="containsBlanks" dxfId="273" priority="453">
      <formula>LEN(TRIM(I223))=0</formula>
    </cfRule>
  </conditionalFormatting>
  <conditionalFormatting sqref="I237:S238">
    <cfRule type="containsBlanks" dxfId="272" priority="428">
      <formula>LEN(TRIM(I237))=0</formula>
    </cfRule>
  </conditionalFormatting>
  <conditionalFormatting sqref="H13:T13 AF13">
    <cfRule type="cellIs" dxfId="271" priority="445" operator="notEqual">
      <formula>0</formula>
    </cfRule>
  </conditionalFormatting>
  <conditionalFormatting sqref="I56:T56 AF56">
    <cfRule type="containsBlanks" dxfId="270" priority="403">
      <formula>LEN(TRIM(I56))=0</formula>
    </cfRule>
  </conditionalFormatting>
  <conditionalFormatting sqref="I49:T51 AF49:AF51">
    <cfRule type="containsBlanks" dxfId="269" priority="402">
      <formula>LEN(TRIM(I49))=0</formula>
    </cfRule>
  </conditionalFormatting>
  <conditionalFormatting sqref="T62:T68 AF62:AF68">
    <cfRule type="containsBlanks" dxfId="268" priority="394">
      <formula>LEN(TRIM(T62))=0</formula>
    </cfRule>
  </conditionalFormatting>
  <conditionalFormatting sqref="I53:S55">
    <cfRule type="containsBlanks" dxfId="267" priority="401">
      <formula>LEN(TRIM(I53))=0</formula>
    </cfRule>
  </conditionalFormatting>
  <conditionalFormatting sqref="T53:T55 AF53:AF55">
    <cfRule type="containsBlanks" dxfId="266" priority="400">
      <formula>LEN(TRIM(T53))=0</formula>
    </cfRule>
  </conditionalFormatting>
  <conditionalFormatting sqref="I61:S61">
    <cfRule type="containsBlanks" dxfId="265" priority="397">
      <formula>LEN(TRIM(I61))=0</formula>
    </cfRule>
  </conditionalFormatting>
  <conditionalFormatting sqref="T61 AF61">
    <cfRule type="containsBlanks" dxfId="264" priority="396">
      <formula>LEN(TRIM(T61))=0</formula>
    </cfRule>
  </conditionalFormatting>
  <conditionalFormatting sqref="I62:S68">
    <cfRule type="containsBlanks" dxfId="263" priority="395">
      <formula>LEN(TRIM(I62))=0</formula>
    </cfRule>
  </conditionalFormatting>
  <conditionalFormatting sqref="A11 H11">
    <cfRule type="cellIs" dxfId="262" priority="384" operator="notEqual">
      <formula>0</formula>
    </cfRule>
  </conditionalFormatting>
  <conditionalFormatting sqref="H13:T13 AF13">
    <cfRule type="notContainsBlanks" dxfId="261" priority="383">
      <formula>LEN(TRIM(H13))&gt;0</formula>
    </cfRule>
  </conditionalFormatting>
  <conditionalFormatting sqref="T124:T126 AF124:AF126">
    <cfRule type="containsBlanks" dxfId="260" priority="364">
      <formula>LEN(TRIM(T124))=0</formula>
    </cfRule>
  </conditionalFormatting>
  <conditionalFormatting sqref="I124:S126">
    <cfRule type="containsBlanks" dxfId="259" priority="365">
      <formula>LEN(TRIM(I124))=0</formula>
    </cfRule>
  </conditionalFormatting>
  <conditionalFormatting sqref="I128:T128 AF128">
    <cfRule type="containsBlanks" dxfId="258" priority="367">
      <formula>LEN(TRIM(I128))=0</formula>
    </cfRule>
  </conditionalFormatting>
  <conditionalFormatting sqref="T127 AF127">
    <cfRule type="containsBlanks" dxfId="257" priority="358">
      <formula>LEN(TRIM(T127))=0</formula>
    </cfRule>
  </conditionalFormatting>
  <conditionalFormatting sqref="I127:S127">
    <cfRule type="containsBlanks" dxfId="256" priority="359">
      <formula>LEN(TRIM(I127))=0</formula>
    </cfRule>
  </conditionalFormatting>
  <conditionalFormatting sqref="I153:T153 AF153">
    <cfRule type="containsBlanks" dxfId="255" priority="357">
      <formula>LEN(TRIM(I153))=0</formula>
    </cfRule>
  </conditionalFormatting>
  <conditionalFormatting sqref="I146:T148 AF146:AF148">
    <cfRule type="containsBlanks" dxfId="254" priority="356">
      <formula>LEN(TRIM(I146))=0</formula>
    </cfRule>
  </conditionalFormatting>
  <conditionalFormatting sqref="I150:S152">
    <cfRule type="containsBlanks" dxfId="253" priority="355">
      <formula>LEN(TRIM(I150))=0</formula>
    </cfRule>
  </conditionalFormatting>
  <conditionalFormatting sqref="T150:T152 AF150:AF152">
    <cfRule type="containsBlanks" dxfId="252" priority="354">
      <formula>LEN(TRIM(T150))=0</formula>
    </cfRule>
  </conditionalFormatting>
  <conditionalFormatting sqref="I161:T161 AF161">
    <cfRule type="containsBlanks" dxfId="251" priority="353">
      <formula>LEN(TRIM(I161))=0</formula>
    </cfRule>
  </conditionalFormatting>
  <conditionalFormatting sqref="I173:T173 AF173">
    <cfRule type="containsBlanks" dxfId="250" priority="345">
      <formula>LEN(TRIM(I173))=0</formula>
    </cfRule>
  </conditionalFormatting>
  <conditionalFormatting sqref="T164 AF164">
    <cfRule type="containsBlanks" dxfId="249" priority="346">
      <formula>LEN(TRIM(T164))=0</formula>
    </cfRule>
  </conditionalFormatting>
  <conditionalFormatting sqref="I158:S160">
    <cfRule type="containsBlanks" dxfId="248" priority="351">
      <formula>LEN(TRIM(I158))=0</formula>
    </cfRule>
  </conditionalFormatting>
  <conditionalFormatting sqref="T158:T160 AF158:AF160">
    <cfRule type="containsBlanks" dxfId="247" priority="350">
      <formula>LEN(TRIM(T158))=0</formula>
    </cfRule>
  </conditionalFormatting>
  <conditionalFormatting sqref="I186:T186 AF186">
    <cfRule type="containsBlanks" dxfId="246" priority="342">
      <formula>LEN(TRIM(I186))=0</formula>
    </cfRule>
  </conditionalFormatting>
  <conditionalFormatting sqref="I164:S164">
    <cfRule type="containsBlanks" dxfId="245" priority="347">
      <formula>LEN(TRIM(I164))=0</formula>
    </cfRule>
  </conditionalFormatting>
  <conditionalFormatting sqref="I179:T181 AF179:AF181">
    <cfRule type="containsBlanks" dxfId="244" priority="341">
      <formula>LEN(TRIM(I179))=0</formula>
    </cfRule>
  </conditionalFormatting>
  <conditionalFormatting sqref="I170:S172">
    <cfRule type="containsBlanks" dxfId="243" priority="344">
      <formula>LEN(TRIM(I170))=0</formula>
    </cfRule>
  </conditionalFormatting>
  <conditionalFormatting sqref="T170:T172 AF170:AF172">
    <cfRule type="containsBlanks" dxfId="242" priority="343">
      <formula>LEN(TRIM(T170))=0</formula>
    </cfRule>
  </conditionalFormatting>
  <conditionalFormatting sqref="I183:S185">
    <cfRule type="containsBlanks" dxfId="241" priority="340">
      <formula>LEN(TRIM(I183))=0</formula>
    </cfRule>
  </conditionalFormatting>
  <conditionalFormatting sqref="T183:T185 AF183:AF185">
    <cfRule type="containsBlanks" dxfId="240" priority="339">
      <formula>LEN(TRIM(T183))=0</formula>
    </cfRule>
  </conditionalFormatting>
  <conditionalFormatting sqref="U221:AE221 U233:AE234 U135:AE135 U137:AE140">
    <cfRule type="containsBlanks" dxfId="239" priority="338">
      <formula>LEN(TRIM(U135))=0</formula>
    </cfRule>
  </conditionalFormatting>
  <conditionalFormatting sqref="U294:AE295 U291:AE291 U286:AE289 U282:AE284">
    <cfRule type="containsBlanks" dxfId="238" priority="337">
      <formula>LEN(TRIM(U282))=0</formula>
    </cfRule>
  </conditionalFormatting>
  <conditionalFormatting sqref="U271:AE271 U268:AE268 U263:AE266 U259:AE261">
    <cfRule type="containsBlanks" dxfId="237" priority="336">
      <formula>LEN(TRIM(U259))=0</formula>
    </cfRule>
  </conditionalFormatting>
  <conditionalFormatting sqref="U272:AE272">
    <cfRule type="containsBlanks" dxfId="236" priority="335">
      <formula>LEN(TRIM(U272))=0</formula>
    </cfRule>
  </conditionalFormatting>
  <conditionalFormatting sqref="U217:AE220">
    <cfRule type="containsBlanks" dxfId="235" priority="333">
      <formula>LEN(TRIM(U217))=0</formula>
    </cfRule>
  </conditionalFormatting>
  <conditionalFormatting sqref="U213:AE215">
    <cfRule type="containsBlanks" dxfId="234" priority="334">
      <formula>LEN(TRIM(U213))=0</formula>
    </cfRule>
  </conditionalFormatting>
  <conditionalFormatting sqref="U244:AE244">
    <cfRule type="containsBlanks" dxfId="233" priority="330">
      <formula>LEN(TRIM(U244))=0</formula>
    </cfRule>
  </conditionalFormatting>
  <conditionalFormatting sqref="U243:AE243">
    <cfRule type="containsBlanks" dxfId="232" priority="329">
      <formula>LEN(TRIM(U243))=0</formula>
    </cfRule>
  </conditionalFormatting>
  <conditionalFormatting sqref="U223:AE224">
    <cfRule type="containsBlanks" dxfId="231" priority="332">
      <formula>LEN(TRIM(U223))=0</formula>
    </cfRule>
  </conditionalFormatting>
  <conditionalFormatting sqref="U237:AE238">
    <cfRule type="containsBlanks" dxfId="230" priority="328">
      <formula>LEN(TRIM(U237))=0</formula>
    </cfRule>
  </conditionalFormatting>
  <conditionalFormatting sqref="U13:AE13">
    <cfRule type="cellIs" dxfId="229" priority="331" operator="notEqual">
      <formula>0</formula>
    </cfRule>
  </conditionalFormatting>
  <conditionalFormatting sqref="U56:AE56">
    <cfRule type="containsBlanks" dxfId="228" priority="327">
      <formula>LEN(TRIM(U56))=0</formula>
    </cfRule>
  </conditionalFormatting>
  <conditionalFormatting sqref="U49:AE51">
    <cfRule type="containsBlanks" dxfId="227" priority="326">
      <formula>LEN(TRIM(U49))=0</formula>
    </cfRule>
  </conditionalFormatting>
  <conditionalFormatting sqref="U53:AE55">
    <cfRule type="containsBlanks" dxfId="226" priority="325">
      <formula>LEN(TRIM(U53))=0</formula>
    </cfRule>
  </conditionalFormatting>
  <conditionalFormatting sqref="U61:AE61">
    <cfRule type="containsBlanks" dxfId="225" priority="324">
      <formula>LEN(TRIM(U61))=0</formula>
    </cfRule>
  </conditionalFormatting>
  <conditionalFormatting sqref="U62:AE68">
    <cfRule type="containsBlanks" dxfId="224" priority="323">
      <formula>LEN(TRIM(U62))=0</formula>
    </cfRule>
  </conditionalFormatting>
  <conditionalFormatting sqref="U13:AE13">
    <cfRule type="notContainsBlanks" dxfId="223" priority="322">
      <formula>LEN(TRIM(U13))&gt;0</formula>
    </cfRule>
  </conditionalFormatting>
  <conditionalFormatting sqref="U153:AE153">
    <cfRule type="containsBlanks" dxfId="222" priority="315">
      <formula>LEN(TRIM(U153))=0</formula>
    </cfRule>
  </conditionalFormatting>
  <conditionalFormatting sqref="U146:AE148">
    <cfRule type="containsBlanks" dxfId="221" priority="314">
      <formula>LEN(TRIM(U146))=0</formula>
    </cfRule>
  </conditionalFormatting>
  <conditionalFormatting sqref="U150:AE152">
    <cfRule type="containsBlanks" dxfId="220" priority="313">
      <formula>LEN(TRIM(U150))=0</formula>
    </cfRule>
  </conditionalFormatting>
  <conditionalFormatting sqref="U161:AE161">
    <cfRule type="containsBlanks" dxfId="219" priority="312">
      <formula>LEN(TRIM(U161))=0</formula>
    </cfRule>
  </conditionalFormatting>
  <conditionalFormatting sqref="U173:AE173">
    <cfRule type="containsBlanks" dxfId="218" priority="309">
      <formula>LEN(TRIM(U173))=0</formula>
    </cfRule>
  </conditionalFormatting>
  <conditionalFormatting sqref="U158:AE160">
    <cfRule type="containsBlanks" dxfId="217" priority="311">
      <formula>LEN(TRIM(U158))=0</formula>
    </cfRule>
  </conditionalFormatting>
  <conditionalFormatting sqref="U186:AE186">
    <cfRule type="containsBlanks" dxfId="216" priority="307">
      <formula>LEN(TRIM(U186))=0</formula>
    </cfRule>
  </conditionalFormatting>
  <conditionalFormatting sqref="U164:AE164">
    <cfRule type="containsBlanks" dxfId="215" priority="310">
      <formula>LEN(TRIM(U164))=0</formula>
    </cfRule>
  </conditionalFormatting>
  <conditionalFormatting sqref="U179:AE181">
    <cfRule type="containsBlanks" dxfId="214" priority="306">
      <formula>LEN(TRIM(U179))=0</formula>
    </cfRule>
  </conditionalFormatting>
  <conditionalFormatting sqref="U170:AE172">
    <cfRule type="containsBlanks" dxfId="213" priority="308">
      <formula>LEN(TRIM(U170))=0</formula>
    </cfRule>
  </conditionalFormatting>
  <conditionalFormatting sqref="U183:AE185">
    <cfRule type="containsBlanks" dxfId="212" priority="305">
      <formula>LEN(TRIM(U183))=0</formula>
    </cfRule>
  </conditionalFormatting>
  <conditionalFormatting sqref="AG221:AQ221 AG233:AQ234 AG135:AQ135 AG137:AQ140">
    <cfRule type="containsBlanks" dxfId="211" priority="304">
      <formula>LEN(TRIM(AG135))=0</formula>
    </cfRule>
  </conditionalFormatting>
  <conditionalFormatting sqref="AG294:AQ295 AG291:AQ291 AG286:AQ289 AG282:AQ284">
    <cfRule type="containsBlanks" dxfId="210" priority="303">
      <formula>LEN(TRIM(AG282))=0</formula>
    </cfRule>
  </conditionalFormatting>
  <conditionalFormatting sqref="AG271:AQ271 AG268:AQ268 AG263:AQ266 AG259:AQ261">
    <cfRule type="containsBlanks" dxfId="209" priority="302">
      <formula>LEN(TRIM(AG259))=0</formula>
    </cfRule>
  </conditionalFormatting>
  <conditionalFormatting sqref="AG272:AQ272">
    <cfRule type="containsBlanks" dxfId="208" priority="301">
      <formula>LEN(TRIM(AG272))=0</formula>
    </cfRule>
  </conditionalFormatting>
  <conditionalFormatting sqref="AG217:AQ220">
    <cfRule type="containsBlanks" dxfId="207" priority="299">
      <formula>LEN(TRIM(AG217))=0</formula>
    </cfRule>
  </conditionalFormatting>
  <conditionalFormatting sqref="AG213:AQ215">
    <cfRule type="containsBlanks" dxfId="206" priority="300">
      <formula>LEN(TRIM(AG213))=0</formula>
    </cfRule>
  </conditionalFormatting>
  <conditionalFormatting sqref="AG244:AQ244">
    <cfRule type="containsBlanks" dxfId="205" priority="296">
      <formula>LEN(TRIM(AG244))=0</formula>
    </cfRule>
  </conditionalFormatting>
  <conditionalFormatting sqref="AG243:AQ243">
    <cfRule type="containsBlanks" dxfId="204" priority="295">
      <formula>LEN(TRIM(AG243))=0</formula>
    </cfRule>
  </conditionalFormatting>
  <conditionalFormatting sqref="AG223:AQ224">
    <cfRule type="containsBlanks" dxfId="203" priority="298">
      <formula>LEN(TRIM(AG223))=0</formula>
    </cfRule>
  </conditionalFormatting>
  <conditionalFormatting sqref="AG237:AQ238">
    <cfRule type="containsBlanks" dxfId="202" priority="294">
      <formula>LEN(TRIM(AG237))=0</formula>
    </cfRule>
  </conditionalFormatting>
  <conditionalFormatting sqref="AG13:AQ13">
    <cfRule type="cellIs" dxfId="201" priority="297" operator="notEqual">
      <formula>0</formula>
    </cfRule>
  </conditionalFormatting>
  <conditionalFormatting sqref="AG56:AQ56">
    <cfRule type="containsBlanks" dxfId="200" priority="293">
      <formula>LEN(TRIM(AG56))=0</formula>
    </cfRule>
  </conditionalFormatting>
  <conditionalFormatting sqref="AG49:AQ51">
    <cfRule type="containsBlanks" dxfId="199" priority="292">
      <formula>LEN(TRIM(AG49))=0</formula>
    </cfRule>
  </conditionalFormatting>
  <conditionalFormatting sqref="AG53:AQ55">
    <cfRule type="containsBlanks" dxfId="198" priority="291">
      <formula>LEN(TRIM(AG53))=0</formula>
    </cfRule>
  </conditionalFormatting>
  <conditionalFormatting sqref="AG61:AQ61">
    <cfRule type="containsBlanks" dxfId="197" priority="290">
      <formula>LEN(TRIM(AG61))=0</formula>
    </cfRule>
  </conditionalFormatting>
  <conditionalFormatting sqref="AG62:AQ68">
    <cfRule type="containsBlanks" dxfId="196" priority="289">
      <formula>LEN(TRIM(AG62))=0</formula>
    </cfRule>
  </conditionalFormatting>
  <conditionalFormatting sqref="AG13:AQ13">
    <cfRule type="notContainsBlanks" dxfId="195" priority="288">
      <formula>LEN(TRIM(AG13))&gt;0</formula>
    </cfRule>
  </conditionalFormatting>
  <conditionalFormatting sqref="AG153:AQ153">
    <cfRule type="containsBlanks" dxfId="194" priority="281">
      <formula>LEN(TRIM(AG153))=0</formula>
    </cfRule>
  </conditionalFormatting>
  <conditionalFormatting sqref="AG124:AQ126">
    <cfRule type="containsBlanks" dxfId="193" priority="283">
      <formula>LEN(TRIM(AG124))=0</formula>
    </cfRule>
  </conditionalFormatting>
  <conditionalFormatting sqref="AG127:AQ127">
    <cfRule type="containsBlanks" dxfId="192" priority="282">
      <formula>LEN(TRIM(AG127))=0</formula>
    </cfRule>
  </conditionalFormatting>
  <conditionalFormatting sqref="AG128:AQ128">
    <cfRule type="containsBlanks" dxfId="191" priority="284">
      <formula>LEN(TRIM(AG128))=0</formula>
    </cfRule>
  </conditionalFormatting>
  <conditionalFormatting sqref="AG146:AQ148">
    <cfRule type="containsBlanks" dxfId="190" priority="280">
      <formula>LEN(TRIM(AG146))=0</formula>
    </cfRule>
  </conditionalFormatting>
  <conditionalFormatting sqref="AG150:AQ152">
    <cfRule type="containsBlanks" dxfId="189" priority="279">
      <formula>LEN(TRIM(AG150))=0</formula>
    </cfRule>
  </conditionalFormatting>
  <conditionalFormatting sqref="AG161:AQ161">
    <cfRule type="containsBlanks" dxfId="188" priority="278">
      <formula>LEN(TRIM(AG161))=0</formula>
    </cfRule>
  </conditionalFormatting>
  <conditionalFormatting sqref="AG173:AQ173">
    <cfRule type="containsBlanks" dxfId="187" priority="275">
      <formula>LEN(TRIM(AG173))=0</formula>
    </cfRule>
  </conditionalFormatting>
  <conditionalFormatting sqref="AG158:AQ160">
    <cfRule type="containsBlanks" dxfId="186" priority="277">
      <formula>LEN(TRIM(AG158))=0</formula>
    </cfRule>
  </conditionalFormatting>
  <conditionalFormatting sqref="AG186:AQ186">
    <cfRule type="containsBlanks" dxfId="185" priority="273">
      <formula>LEN(TRIM(AG186))=0</formula>
    </cfRule>
  </conditionalFormatting>
  <conditionalFormatting sqref="AG164:AQ164">
    <cfRule type="containsBlanks" dxfId="184" priority="276">
      <formula>LEN(TRIM(AG164))=0</formula>
    </cfRule>
  </conditionalFormatting>
  <conditionalFormatting sqref="AG179:AQ181">
    <cfRule type="containsBlanks" dxfId="183" priority="272">
      <formula>LEN(TRIM(AG179))=0</formula>
    </cfRule>
  </conditionalFormatting>
  <conditionalFormatting sqref="AG170:AQ172">
    <cfRule type="containsBlanks" dxfId="182" priority="274">
      <formula>LEN(TRIM(AG170))=0</formula>
    </cfRule>
  </conditionalFormatting>
  <conditionalFormatting sqref="AG183:AQ185">
    <cfRule type="containsBlanks" dxfId="181" priority="271">
      <formula>LEN(TRIM(AG183))=0</formula>
    </cfRule>
  </conditionalFormatting>
  <conditionalFormatting sqref="I250:J250">
    <cfRule type="containsBlanks" dxfId="180" priority="268">
      <formula>LEN(TRIM(I250))=0</formula>
    </cfRule>
  </conditionalFormatting>
  <conditionalFormatting sqref="I251:S251">
    <cfRule type="containsBlanks" dxfId="179" priority="264">
      <formula>LEN(TRIM(I251))=0</formula>
    </cfRule>
  </conditionalFormatting>
  <conditionalFormatting sqref="H251 T251 AF251">
    <cfRule type="containsBlanks" dxfId="178" priority="265">
      <formula>LEN(TRIM(H251))=0</formula>
    </cfRule>
  </conditionalFormatting>
  <conditionalFormatting sqref="H250 T250 AF250">
    <cfRule type="containsBlanks" dxfId="177" priority="267">
      <formula>LEN(TRIM(H250))=0</formula>
    </cfRule>
  </conditionalFormatting>
  <conditionalFormatting sqref="K250:S250">
    <cfRule type="containsBlanks" dxfId="176" priority="266">
      <formula>LEN(TRIM(K250))=0</formula>
    </cfRule>
  </conditionalFormatting>
  <conditionalFormatting sqref="U251:AE251">
    <cfRule type="containsBlanks" dxfId="175" priority="261">
      <formula>LEN(TRIM(U251))=0</formula>
    </cfRule>
  </conditionalFormatting>
  <conditionalFormatting sqref="U250:V250">
    <cfRule type="containsBlanks" dxfId="174" priority="263">
      <formula>LEN(TRIM(U250))=0</formula>
    </cfRule>
  </conditionalFormatting>
  <conditionalFormatting sqref="W250:AE250">
    <cfRule type="containsBlanks" dxfId="173" priority="262">
      <formula>LEN(TRIM(W250))=0</formula>
    </cfRule>
  </conditionalFormatting>
  <conditionalFormatting sqref="AG251:AQ251">
    <cfRule type="containsBlanks" dxfId="172" priority="258">
      <formula>LEN(TRIM(AG251))=0</formula>
    </cfRule>
  </conditionalFormatting>
  <conditionalFormatting sqref="AG250:AH250">
    <cfRule type="containsBlanks" dxfId="171" priority="260">
      <formula>LEN(TRIM(AG250))=0</formula>
    </cfRule>
  </conditionalFormatting>
  <conditionalFormatting sqref="AI250:AQ250">
    <cfRule type="containsBlanks" dxfId="170" priority="259">
      <formula>LEN(TRIM(AI250))=0</formula>
    </cfRule>
  </conditionalFormatting>
  <conditionalFormatting sqref="T132 AF132">
    <cfRule type="containsBlanks" dxfId="169" priority="256">
      <formula>LEN(TRIM(T132))=0</formula>
    </cfRule>
  </conditionalFormatting>
  <conditionalFormatting sqref="I132:S132">
    <cfRule type="containsBlanks" dxfId="168" priority="257">
      <formula>LEN(TRIM(I132))=0</formula>
    </cfRule>
  </conditionalFormatting>
  <conditionalFormatting sqref="U132:AE132">
    <cfRule type="containsBlanks" dxfId="167" priority="255">
      <formula>LEN(TRIM(U132))=0</formula>
    </cfRule>
  </conditionalFormatting>
  <conditionalFormatting sqref="AG132:AQ132">
    <cfRule type="containsBlanks" dxfId="166" priority="254">
      <formula>LEN(TRIM(AG132))=0</formula>
    </cfRule>
  </conditionalFormatting>
  <conditionalFormatting sqref="I81:S81 AF81">
    <cfRule type="containsBlanks" dxfId="165" priority="253">
      <formula>LEN(TRIM(I81))=0</formula>
    </cfRule>
  </conditionalFormatting>
  <conditionalFormatting sqref="I74:S76 AF74:AF76">
    <cfRule type="containsBlanks" dxfId="164" priority="252">
      <formula>LEN(TRIM(I74))=0</formula>
    </cfRule>
  </conditionalFormatting>
  <conditionalFormatting sqref="I78:S80">
    <cfRule type="containsBlanks" dxfId="163" priority="251">
      <formula>LEN(TRIM(I78))=0</formula>
    </cfRule>
  </conditionalFormatting>
  <conditionalFormatting sqref="AF78:AF80">
    <cfRule type="containsBlanks" dxfId="162" priority="250">
      <formula>LEN(TRIM(AF78))=0</formula>
    </cfRule>
  </conditionalFormatting>
  <conditionalFormatting sqref="U81:AE81">
    <cfRule type="containsBlanks" dxfId="161" priority="245">
      <formula>LEN(TRIM(U81))=0</formula>
    </cfRule>
  </conditionalFormatting>
  <conditionalFormatting sqref="U74:AE76">
    <cfRule type="containsBlanks" dxfId="160" priority="244">
      <formula>LEN(TRIM(U74))=0</formula>
    </cfRule>
  </conditionalFormatting>
  <conditionalFormatting sqref="U78:AE80">
    <cfRule type="containsBlanks" dxfId="159" priority="243">
      <formula>LEN(TRIM(U78))=0</formula>
    </cfRule>
  </conditionalFormatting>
  <conditionalFormatting sqref="AG81:AQ81">
    <cfRule type="containsBlanks" dxfId="158" priority="240">
      <formula>LEN(TRIM(AG81))=0</formula>
    </cfRule>
  </conditionalFormatting>
  <conditionalFormatting sqref="AG74:AQ76">
    <cfRule type="containsBlanks" dxfId="157" priority="239">
      <formula>LEN(TRIM(AG74))=0</formula>
    </cfRule>
  </conditionalFormatting>
  <conditionalFormatting sqref="AG78:AQ80">
    <cfRule type="containsBlanks" dxfId="156" priority="238">
      <formula>LEN(TRIM(AG78))=0</formula>
    </cfRule>
  </conditionalFormatting>
  <conditionalFormatting sqref="I58:S58">
    <cfRule type="containsBlanks" dxfId="155" priority="235">
      <formula>LEN(TRIM(I58))=0</formula>
    </cfRule>
  </conditionalFormatting>
  <conditionalFormatting sqref="T58 AF58">
    <cfRule type="containsBlanks" dxfId="154" priority="234">
      <formula>LEN(TRIM(T58))=0</formula>
    </cfRule>
  </conditionalFormatting>
  <conditionalFormatting sqref="U58:AE58">
    <cfRule type="containsBlanks" dxfId="153" priority="231">
      <formula>LEN(TRIM(U58))=0</formula>
    </cfRule>
  </conditionalFormatting>
  <conditionalFormatting sqref="AG58:AQ58">
    <cfRule type="containsBlanks" dxfId="152" priority="230">
      <formula>LEN(TRIM(AG58))=0</formula>
    </cfRule>
  </conditionalFormatting>
  <conditionalFormatting sqref="I136:S136 AF136">
    <cfRule type="containsBlanks" dxfId="151" priority="229">
      <formula>LEN(TRIM(I136))=0</formula>
    </cfRule>
  </conditionalFormatting>
  <conditionalFormatting sqref="U136:AE136">
    <cfRule type="containsBlanks" dxfId="150" priority="228">
      <formula>LEN(TRIM(U136))=0</formula>
    </cfRule>
  </conditionalFormatting>
  <conditionalFormatting sqref="AG136:AQ136">
    <cfRule type="containsBlanks" dxfId="149" priority="227">
      <formula>LEN(TRIM(AG136))=0</formula>
    </cfRule>
  </conditionalFormatting>
  <conditionalFormatting sqref="AG254:AI254 AO254:AQ254">
    <cfRule type="containsText" dxfId="148" priority="218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47" priority="214">
      <formula>LEN(TRIM(I20))=0</formula>
    </cfRule>
  </conditionalFormatting>
  <conditionalFormatting sqref="U24:AE24">
    <cfRule type="containsBlanks" dxfId="146" priority="199">
      <formula>LEN(TRIM(U24))=0</formula>
    </cfRule>
  </conditionalFormatting>
  <conditionalFormatting sqref="U44:AE44">
    <cfRule type="containsBlanks" dxfId="145" priority="185">
      <formula>LEN(TRIM(U44))=0</formula>
    </cfRule>
  </conditionalFormatting>
  <conditionalFormatting sqref="U20:AE20">
    <cfRule type="containsBlanks" dxfId="144" priority="202">
      <formula>LEN(TRIM(U20))=0</formula>
    </cfRule>
  </conditionalFormatting>
  <conditionalFormatting sqref="U21:AE21">
    <cfRule type="containsBlanks" dxfId="143" priority="201">
      <formula>LEN(TRIM(U21))=0</formula>
    </cfRule>
  </conditionalFormatting>
  <conditionalFormatting sqref="U22:AE22">
    <cfRule type="containsBlanks" dxfId="142" priority="200">
      <formula>LEN(TRIM(U22))=0</formula>
    </cfRule>
  </conditionalFormatting>
  <conditionalFormatting sqref="U25:AE25">
    <cfRule type="containsBlanks" dxfId="141" priority="198">
      <formula>LEN(TRIM(U25))=0</formula>
    </cfRule>
  </conditionalFormatting>
  <conditionalFormatting sqref="U26:AE26">
    <cfRule type="containsBlanks" dxfId="140" priority="197">
      <formula>LEN(TRIM(U26))=0</formula>
    </cfRule>
  </conditionalFormatting>
  <conditionalFormatting sqref="U43:AE43">
    <cfRule type="containsBlanks" dxfId="139" priority="184">
      <formula>LEN(TRIM(U43))=0</formula>
    </cfRule>
  </conditionalFormatting>
  <conditionalFormatting sqref="U27:AE27">
    <cfRule type="containsBlanks" dxfId="138" priority="196">
      <formula>LEN(TRIM(U27))=0</formula>
    </cfRule>
  </conditionalFormatting>
  <conditionalFormatting sqref="U29:AE29">
    <cfRule type="containsBlanks" dxfId="137" priority="195">
      <formula>LEN(TRIM(U29))=0</formula>
    </cfRule>
  </conditionalFormatting>
  <conditionalFormatting sqref="U30:AE30">
    <cfRule type="containsBlanks" dxfId="136" priority="194">
      <formula>LEN(TRIM(U30))=0</formula>
    </cfRule>
  </conditionalFormatting>
  <conditionalFormatting sqref="U32:AE32">
    <cfRule type="containsBlanks" dxfId="135" priority="193">
      <formula>LEN(TRIM(U32))=0</formula>
    </cfRule>
  </conditionalFormatting>
  <conditionalFormatting sqref="U34:AE34">
    <cfRule type="containsBlanks" dxfId="134" priority="192">
      <formula>LEN(TRIM(U34))=0</formula>
    </cfRule>
  </conditionalFormatting>
  <conditionalFormatting sqref="U37:AE37">
    <cfRule type="containsBlanks" dxfId="133" priority="191">
      <formula>LEN(TRIM(U37))=0</formula>
    </cfRule>
  </conditionalFormatting>
  <conditionalFormatting sqref="U38:AE38">
    <cfRule type="containsBlanks" dxfId="132" priority="190">
      <formula>LEN(TRIM(U38))=0</formula>
    </cfRule>
  </conditionalFormatting>
  <conditionalFormatting sqref="U39:AE39">
    <cfRule type="containsBlanks" dxfId="131" priority="189">
      <formula>LEN(TRIM(U39))=0</formula>
    </cfRule>
  </conditionalFormatting>
  <conditionalFormatting sqref="U41:AE41">
    <cfRule type="containsBlanks" dxfId="130" priority="188">
      <formula>LEN(TRIM(U41))=0</formula>
    </cfRule>
  </conditionalFormatting>
  <conditionalFormatting sqref="U40:AE40">
    <cfRule type="containsBlanks" dxfId="129" priority="187">
      <formula>LEN(TRIM(U40))=0</formula>
    </cfRule>
  </conditionalFormatting>
  <conditionalFormatting sqref="I105:S105">
    <cfRule type="containsBlanks" dxfId="128" priority="183">
      <formula>LEN(TRIM(I105))=0</formula>
    </cfRule>
  </conditionalFormatting>
  <conditionalFormatting sqref="I98:S100">
    <cfRule type="containsBlanks" dxfId="127" priority="182">
      <formula>LEN(TRIM(I98))=0</formula>
    </cfRule>
  </conditionalFormatting>
  <conditionalFormatting sqref="I102:S104">
    <cfRule type="containsBlanks" dxfId="126" priority="181">
      <formula>LEN(TRIM(I102))=0</formula>
    </cfRule>
  </conditionalFormatting>
  <conditionalFormatting sqref="I93:S93">
    <cfRule type="containsBlanks" dxfId="125" priority="172">
      <formula>LEN(TRIM(I93))=0</formula>
    </cfRule>
  </conditionalFormatting>
  <conditionalFormatting sqref="I86:S88">
    <cfRule type="containsBlanks" dxfId="124" priority="171">
      <formula>LEN(TRIM(I86))=0</formula>
    </cfRule>
  </conditionalFormatting>
  <conditionalFormatting sqref="I90:S92">
    <cfRule type="containsBlanks" dxfId="123" priority="170">
      <formula>LEN(TRIM(I90))=0</formula>
    </cfRule>
  </conditionalFormatting>
  <conditionalFormatting sqref="I117:S117">
    <cfRule type="containsBlanks" dxfId="122" priority="161">
      <formula>LEN(TRIM(I117))=0</formula>
    </cfRule>
  </conditionalFormatting>
  <conditionalFormatting sqref="I110:S112">
    <cfRule type="containsBlanks" dxfId="121" priority="160">
      <formula>LEN(TRIM(I110))=0</formula>
    </cfRule>
  </conditionalFormatting>
  <conditionalFormatting sqref="I114:S116">
    <cfRule type="containsBlanks" dxfId="120" priority="159">
      <formula>LEN(TRIM(I114))=0</formula>
    </cfRule>
  </conditionalFormatting>
  <conditionalFormatting sqref="AF20">
    <cfRule type="containsBlanks" dxfId="119" priority="150">
      <formula>LEN(TRIM(AF20))=0</formula>
    </cfRule>
  </conditionalFormatting>
  <conditionalFormatting sqref="AG20:AQ20">
    <cfRule type="containsBlanks" dxfId="118" priority="149">
      <formula>LEN(TRIM(AG20))=0</formula>
    </cfRule>
  </conditionalFormatting>
  <conditionalFormatting sqref="AF21">
    <cfRule type="containsBlanks" dxfId="117" priority="148">
      <formula>LEN(TRIM(AF21))=0</formula>
    </cfRule>
  </conditionalFormatting>
  <conditionalFormatting sqref="AG21:AQ21">
    <cfRule type="containsBlanks" dxfId="116" priority="147">
      <formula>LEN(TRIM(AG21))=0</formula>
    </cfRule>
  </conditionalFormatting>
  <conditionalFormatting sqref="AF22">
    <cfRule type="containsBlanks" dxfId="115" priority="146">
      <formula>LEN(TRIM(AF22))=0</formula>
    </cfRule>
  </conditionalFormatting>
  <conditionalFormatting sqref="AG22:AQ22">
    <cfRule type="containsBlanks" dxfId="114" priority="145">
      <formula>LEN(TRIM(AG22))=0</formula>
    </cfRule>
  </conditionalFormatting>
  <conditionalFormatting sqref="AF24">
    <cfRule type="containsBlanks" dxfId="113" priority="142">
      <formula>LEN(TRIM(AF24))=0</formula>
    </cfRule>
  </conditionalFormatting>
  <conditionalFormatting sqref="AG24:AQ24">
    <cfRule type="containsBlanks" dxfId="112" priority="141">
      <formula>LEN(TRIM(AG24))=0</formula>
    </cfRule>
  </conditionalFormatting>
  <conditionalFormatting sqref="AF25">
    <cfRule type="containsBlanks" dxfId="111" priority="140">
      <formula>LEN(TRIM(AF25))=0</formula>
    </cfRule>
  </conditionalFormatting>
  <conditionalFormatting sqref="AG25:AQ25">
    <cfRule type="containsBlanks" dxfId="110" priority="139">
      <formula>LEN(TRIM(AG25))=0</formula>
    </cfRule>
  </conditionalFormatting>
  <conditionalFormatting sqref="AF26">
    <cfRule type="containsBlanks" dxfId="109" priority="138">
      <formula>LEN(TRIM(AF26))=0</formula>
    </cfRule>
  </conditionalFormatting>
  <conditionalFormatting sqref="AG26:AQ26">
    <cfRule type="containsBlanks" dxfId="108" priority="137">
      <formula>LEN(TRIM(AG26))=0</formula>
    </cfRule>
  </conditionalFormatting>
  <conditionalFormatting sqref="AF27">
    <cfRule type="containsBlanks" dxfId="107" priority="136">
      <formula>LEN(TRIM(AF27))=0</formula>
    </cfRule>
  </conditionalFormatting>
  <conditionalFormatting sqref="AG27:AQ27">
    <cfRule type="containsBlanks" dxfId="106" priority="135">
      <formula>LEN(TRIM(AG27))=0</formula>
    </cfRule>
  </conditionalFormatting>
  <conditionalFormatting sqref="AF29">
    <cfRule type="containsBlanks" dxfId="105" priority="134">
      <formula>LEN(TRIM(AF29))=0</formula>
    </cfRule>
  </conditionalFormatting>
  <conditionalFormatting sqref="AG29:AQ29">
    <cfRule type="containsBlanks" dxfId="104" priority="133">
      <formula>LEN(TRIM(AG29))=0</formula>
    </cfRule>
  </conditionalFormatting>
  <conditionalFormatting sqref="AF30">
    <cfRule type="containsBlanks" dxfId="103" priority="132">
      <formula>LEN(TRIM(AF30))=0</formula>
    </cfRule>
  </conditionalFormatting>
  <conditionalFormatting sqref="AG30:AQ30">
    <cfRule type="containsBlanks" dxfId="102" priority="131">
      <formula>LEN(TRIM(AG30))=0</formula>
    </cfRule>
  </conditionalFormatting>
  <conditionalFormatting sqref="AF32">
    <cfRule type="containsBlanks" dxfId="101" priority="130">
      <formula>LEN(TRIM(AF32))=0</formula>
    </cfRule>
  </conditionalFormatting>
  <conditionalFormatting sqref="AG32:AQ32">
    <cfRule type="containsBlanks" dxfId="100" priority="129">
      <formula>LEN(TRIM(AG32))=0</formula>
    </cfRule>
  </conditionalFormatting>
  <conditionalFormatting sqref="AF34">
    <cfRule type="containsBlanks" dxfId="99" priority="128">
      <formula>LEN(TRIM(AF34))=0</formula>
    </cfRule>
  </conditionalFormatting>
  <conditionalFormatting sqref="AG34:AQ34">
    <cfRule type="containsBlanks" dxfId="98" priority="127">
      <formula>LEN(TRIM(AG34))=0</formula>
    </cfRule>
  </conditionalFormatting>
  <conditionalFormatting sqref="AF37">
    <cfRule type="containsBlanks" dxfId="97" priority="126">
      <formula>LEN(TRIM(AF37))=0</formula>
    </cfRule>
  </conditionalFormatting>
  <conditionalFormatting sqref="AG37:AQ37">
    <cfRule type="containsBlanks" dxfId="96" priority="125">
      <formula>LEN(TRIM(AG37))=0</formula>
    </cfRule>
  </conditionalFormatting>
  <conditionalFormatting sqref="AF38">
    <cfRule type="containsBlanks" dxfId="95" priority="124">
      <formula>LEN(TRIM(AF38))=0</formula>
    </cfRule>
  </conditionalFormatting>
  <conditionalFormatting sqref="AG38:AQ38">
    <cfRule type="containsBlanks" dxfId="94" priority="123">
      <formula>LEN(TRIM(AG38))=0</formula>
    </cfRule>
  </conditionalFormatting>
  <conditionalFormatting sqref="AF39">
    <cfRule type="containsBlanks" dxfId="93" priority="122">
      <formula>LEN(TRIM(AF39))=0</formula>
    </cfRule>
  </conditionalFormatting>
  <conditionalFormatting sqref="AG39:AQ39">
    <cfRule type="containsBlanks" dxfId="92" priority="121">
      <formula>LEN(TRIM(AG39))=0</formula>
    </cfRule>
  </conditionalFormatting>
  <conditionalFormatting sqref="AF40">
    <cfRule type="containsBlanks" dxfId="91" priority="120">
      <formula>LEN(TRIM(AF40))=0</formula>
    </cfRule>
  </conditionalFormatting>
  <conditionalFormatting sqref="AG40:AQ40">
    <cfRule type="containsBlanks" dxfId="90" priority="119">
      <formula>LEN(TRIM(AG40))=0</formula>
    </cfRule>
  </conditionalFormatting>
  <conditionalFormatting sqref="AF41">
    <cfRule type="containsBlanks" dxfId="89" priority="118">
      <formula>LEN(TRIM(AF41))=0</formula>
    </cfRule>
  </conditionalFormatting>
  <conditionalFormatting sqref="AG41:AQ41">
    <cfRule type="containsBlanks" dxfId="88" priority="117">
      <formula>LEN(TRIM(AG41))=0</formula>
    </cfRule>
  </conditionalFormatting>
  <conditionalFormatting sqref="AF43">
    <cfRule type="containsBlanks" dxfId="87" priority="116">
      <formula>LEN(TRIM(AF43))=0</formula>
    </cfRule>
  </conditionalFormatting>
  <conditionalFormatting sqref="AG43:AQ43">
    <cfRule type="containsBlanks" dxfId="86" priority="115">
      <formula>LEN(TRIM(AG43))=0</formula>
    </cfRule>
  </conditionalFormatting>
  <conditionalFormatting sqref="AF44">
    <cfRule type="containsBlanks" dxfId="85" priority="114">
      <formula>LEN(TRIM(AF44))=0</formula>
    </cfRule>
  </conditionalFormatting>
  <conditionalFormatting sqref="AG44:AQ44">
    <cfRule type="containsBlanks" dxfId="84" priority="113">
      <formula>LEN(TRIM(AG44))=0</formula>
    </cfRule>
  </conditionalFormatting>
  <conditionalFormatting sqref="I194:S194">
    <cfRule type="containsBlanks" dxfId="83" priority="112">
      <formula>LEN(TRIM(I194))=0</formula>
    </cfRule>
  </conditionalFormatting>
  <conditionalFormatting sqref="I191:S193">
    <cfRule type="containsBlanks" dxfId="82" priority="111">
      <formula>LEN(TRIM(I191))=0</formula>
    </cfRule>
  </conditionalFormatting>
  <conditionalFormatting sqref="I206:S206">
    <cfRule type="containsBlanks" dxfId="81" priority="104">
      <formula>LEN(TRIM(I206))=0</formula>
    </cfRule>
  </conditionalFormatting>
  <conditionalFormatting sqref="I203:S205">
    <cfRule type="containsBlanks" dxfId="80" priority="103">
      <formula>LEN(TRIM(I203))=0</formula>
    </cfRule>
  </conditionalFormatting>
  <conditionalFormatting sqref="I199:S201">
    <cfRule type="containsBlanks" dxfId="79" priority="96">
      <formula>LEN(TRIM(I199))=0</formula>
    </cfRule>
  </conditionalFormatting>
  <conditionalFormatting sqref="AF87:AF88">
    <cfRule type="containsBlanks" dxfId="78" priority="90">
      <formula>LEN(TRIM(AF87))=0</formula>
    </cfRule>
  </conditionalFormatting>
  <conditionalFormatting sqref="AF86">
    <cfRule type="containsBlanks" dxfId="77" priority="83">
      <formula>LEN(TRIM(AF86))=0</formula>
    </cfRule>
  </conditionalFormatting>
  <conditionalFormatting sqref="AG86:AQ88">
    <cfRule type="containsBlanks" dxfId="76" priority="82">
      <formula>LEN(TRIM(AG86))=0</formula>
    </cfRule>
  </conditionalFormatting>
  <conditionalFormatting sqref="AG90:AQ93">
    <cfRule type="containsBlanks" dxfId="75" priority="81">
      <formula>LEN(TRIM(AG90))=0</formula>
    </cfRule>
  </conditionalFormatting>
  <conditionalFormatting sqref="AF91:AF92">
    <cfRule type="containsBlanks" dxfId="74" priority="80">
      <formula>LEN(TRIM(AF91))=0</formula>
    </cfRule>
  </conditionalFormatting>
  <conditionalFormatting sqref="AF90">
    <cfRule type="containsBlanks" dxfId="73" priority="79">
      <formula>LEN(TRIM(AF90))=0</formula>
    </cfRule>
  </conditionalFormatting>
  <conditionalFormatting sqref="AF93">
    <cfRule type="containsBlanks" dxfId="72" priority="78">
      <formula>LEN(TRIM(AF93))=0</formula>
    </cfRule>
  </conditionalFormatting>
  <conditionalFormatting sqref="U86:AE86">
    <cfRule type="containsBlanks" dxfId="71" priority="77">
      <formula>LEN(TRIM(U86))=0</formula>
    </cfRule>
  </conditionalFormatting>
  <conditionalFormatting sqref="U87:AE87">
    <cfRule type="containsBlanks" dxfId="70" priority="76">
      <formula>LEN(TRIM(U87))=0</formula>
    </cfRule>
  </conditionalFormatting>
  <conditionalFormatting sqref="U88:AE88">
    <cfRule type="containsBlanks" dxfId="69" priority="75">
      <formula>LEN(TRIM(U88))=0</formula>
    </cfRule>
  </conditionalFormatting>
  <conditionalFormatting sqref="U90:AE90">
    <cfRule type="containsBlanks" dxfId="68" priority="74">
      <formula>LEN(TRIM(U90))=0</formula>
    </cfRule>
  </conditionalFormatting>
  <conditionalFormatting sqref="U91:AE91">
    <cfRule type="containsBlanks" dxfId="67" priority="73">
      <formula>LEN(TRIM(U91))=0</formula>
    </cfRule>
  </conditionalFormatting>
  <conditionalFormatting sqref="U92:AE92">
    <cfRule type="containsBlanks" dxfId="66" priority="72">
      <formula>LEN(TRIM(U92))=0</formula>
    </cfRule>
  </conditionalFormatting>
  <conditionalFormatting sqref="U93:AE93">
    <cfRule type="containsBlanks" dxfId="65" priority="71">
      <formula>LEN(TRIM(U93))=0</formula>
    </cfRule>
  </conditionalFormatting>
  <conditionalFormatting sqref="U98:AE98">
    <cfRule type="containsBlanks" dxfId="64" priority="70">
      <formula>LEN(TRIM(U98))=0</formula>
    </cfRule>
  </conditionalFormatting>
  <conditionalFormatting sqref="U99:AE99">
    <cfRule type="containsBlanks" dxfId="63" priority="69">
      <formula>LEN(TRIM(U99))=0</formula>
    </cfRule>
  </conditionalFormatting>
  <conditionalFormatting sqref="U100:AE100">
    <cfRule type="containsBlanks" dxfId="62" priority="68">
      <formula>LEN(TRIM(U100))=0</formula>
    </cfRule>
  </conditionalFormatting>
  <conditionalFormatting sqref="U102:AE102">
    <cfRule type="containsBlanks" dxfId="61" priority="67">
      <formula>LEN(TRIM(U102))=0</formula>
    </cfRule>
  </conditionalFormatting>
  <conditionalFormatting sqref="U103:AE103">
    <cfRule type="containsBlanks" dxfId="60" priority="66">
      <formula>LEN(TRIM(U103))=0</formula>
    </cfRule>
  </conditionalFormatting>
  <conditionalFormatting sqref="U104:AE104">
    <cfRule type="containsBlanks" dxfId="59" priority="65">
      <formula>LEN(TRIM(U104))=0</formula>
    </cfRule>
  </conditionalFormatting>
  <conditionalFormatting sqref="U105:AE105">
    <cfRule type="containsBlanks" dxfId="58" priority="64">
      <formula>LEN(TRIM(U105))=0</formula>
    </cfRule>
  </conditionalFormatting>
  <conditionalFormatting sqref="U110:AE110">
    <cfRule type="containsBlanks" dxfId="57" priority="63">
      <formula>LEN(TRIM(U110))=0</formula>
    </cfRule>
  </conditionalFormatting>
  <conditionalFormatting sqref="U111:AE111">
    <cfRule type="containsBlanks" dxfId="56" priority="62">
      <formula>LEN(TRIM(U111))=0</formula>
    </cfRule>
  </conditionalFormatting>
  <conditionalFormatting sqref="U112:AE112">
    <cfRule type="containsBlanks" dxfId="55" priority="61">
      <formula>LEN(TRIM(U112))=0</formula>
    </cfRule>
  </conditionalFormatting>
  <conditionalFormatting sqref="U114:AE114">
    <cfRule type="containsBlanks" dxfId="54" priority="60">
      <formula>LEN(TRIM(U114))=0</formula>
    </cfRule>
  </conditionalFormatting>
  <conditionalFormatting sqref="U115:AE115">
    <cfRule type="containsBlanks" dxfId="53" priority="59">
      <formula>LEN(TRIM(U115))=0</formula>
    </cfRule>
  </conditionalFormatting>
  <conditionalFormatting sqref="U116:AE116">
    <cfRule type="containsBlanks" dxfId="52" priority="58">
      <formula>LEN(TRIM(U116))=0</formula>
    </cfRule>
  </conditionalFormatting>
  <conditionalFormatting sqref="U117:AE117">
    <cfRule type="containsBlanks" dxfId="51" priority="57">
      <formula>LEN(TRIM(U117))=0</formula>
    </cfRule>
  </conditionalFormatting>
  <conditionalFormatting sqref="U124:AE128">
    <cfRule type="containsBlanks" dxfId="50" priority="56">
      <formula>LEN(TRIM(U124))=0</formula>
    </cfRule>
  </conditionalFormatting>
  <conditionalFormatting sqref="U191:AE194">
    <cfRule type="containsBlanks" dxfId="49" priority="55">
      <formula>LEN(TRIM(U191))=0</formula>
    </cfRule>
  </conditionalFormatting>
  <conditionalFormatting sqref="U199:AE201">
    <cfRule type="containsBlanks" dxfId="48" priority="54">
      <formula>LEN(TRIM(U199))=0</formula>
    </cfRule>
  </conditionalFormatting>
  <conditionalFormatting sqref="U203:AE206">
    <cfRule type="containsBlanks" dxfId="47" priority="53">
      <formula>LEN(TRIM(U203))=0</formula>
    </cfRule>
  </conditionalFormatting>
  <conditionalFormatting sqref="T191:T194">
    <cfRule type="containsBlanks" dxfId="46" priority="52">
      <formula>LEN(TRIM(T191))=0</formula>
    </cfRule>
  </conditionalFormatting>
  <conditionalFormatting sqref="T199:T201">
    <cfRule type="containsBlanks" dxfId="45" priority="51">
      <formula>LEN(TRIM(T199))=0</formula>
    </cfRule>
  </conditionalFormatting>
  <conditionalFormatting sqref="T203:T206">
    <cfRule type="containsBlanks" dxfId="44" priority="50">
      <formula>LEN(TRIM(T203))=0</formula>
    </cfRule>
  </conditionalFormatting>
  <conditionalFormatting sqref="AG98:AQ100">
    <cfRule type="containsBlanks" dxfId="43" priority="49">
      <formula>LEN(TRIM(AG98))=0</formula>
    </cfRule>
  </conditionalFormatting>
  <conditionalFormatting sqref="AF98:AF100">
    <cfRule type="containsBlanks" dxfId="42" priority="48">
      <formula>LEN(TRIM(AF98))=0</formula>
    </cfRule>
  </conditionalFormatting>
  <conditionalFormatting sqref="AG102:AQ105">
    <cfRule type="containsBlanks" dxfId="41" priority="47">
      <formula>LEN(TRIM(AG102))=0</formula>
    </cfRule>
  </conditionalFormatting>
  <conditionalFormatting sqref="AF102:AF105">
    <cfRule type="containsBlanks" dxfId="40" priority="46">
      <formula>LEN(TRIM(AF102))=0</formula>
    </cfRule>
  </conditionalFormatting>
  <conditionalFormatting sqref="AG110:AQ110">
    <cfRule type="containsBlanks" dxfId="39" priority="45">
      <formula>LEN(TRIM(AG110))=0</formula>
    </cfRule>
  </conditionalFormatting>
  <conditionalFormatting sqref="AF110">
    <cfRule type="containsBlanks" dxfId="38" priority="44">
      <formula>LEN(TRIM(AF110))=0</formula>
    </cfRule>
  </conditionalFormatting>
  <conditionalFormatting sqref="AG111:AQ111">
    <cfRule type="containsBlanks" dxfId="37" priority="43">
      <formula>LEN(TRIM(AG111))=0</formula>
    </cfRule>
  </conditionalFormatting>
  <conditionalFormatting sqref="AF111">
    <cfRule type="containsBlanks" dxfId="36" priority="42">
      <formula>LEN(TRIM(AF111))=0</formula>
    </cfRule>
  </conditionalFormatting>
  <conditionalFormatting sqref="AG112:AQ112">
    <cfRule type="containsBlanks" dxfId="35" priority="41">
      <formula>LEN(TRIM(AG112))=0</formula>
    </cfRule>
  </conditionalFormatting>
  <conditionalFormatting sqref="AF112">
    <cfRule type="containsBlanks" dxfId="34" priority="40">
      <formula>LEN(TRIM(AF112))=0</formula>
    </cfRule>
  </conditionalFormatting>
  <conditionalFormatting sqref="AF114:AF117">
    <cfRule type="containsBlanks" dxfId="33" priority="39">
      <formula>LEN(TRIM(AF114))=0</formula>
    </cfRule>
  </conditionalFormatting>
  <conditionalFormatting sqref="AG114:AQ114 AL116:AL117">
    <cfRule type="containsBlanks" dxfId="32" priority="38">
      <formula>LEN(TRIM(AG114))=0</formula>
    </cfRule>
  </conditionalFormatting>
  <conditionalFormatting sqref="AG115:AQ115">
    <cfRule type="containsBlanks" dxfId="31" priority="36">
      <formula>LEN(TRIM(AG115))=0</formula>
    </cfRule>
  </conditionalFormatting>
  <conditionalFormatting sqref="AG116:AK116 AM116:AQ116">
    <cfRule type="containsBlanks" dxfId="30" priority="34">
      <formula>LEN(TRIM(AG116))=0</formula>
    </cfRule>
  </conditionalFormatting>
  <conditionalFormatting sqref="AG117:AK117 AM117:AQ117">
    <cfRule type="containsBlanks" dxfId="29" priority="32">
      <formula>LEN(TRIM(AG117))=0</formula>
    </cfRule>
  </conditionalFormatting>
  <conditionalFormatting sqref="AF190">
    <cfRule type="containsBlanks" dxfId="28" priority="29">
      <formula>LEN(TRIM(AF190))=0</formula>
    </cfRule>
  </conditionalFormatting>
  <conditionalFormatting sqref="AG190:AQ190">
    <cfRule type="containsBlanks" dxfId="27" priority="28">
      <formula>LEN(TRIM(AG190))=0</formula>
    </cfRule>
  </conditionalFormatting>
  <conditionalFormatting sqref="AF191">
    <cfRule type="containsBlanks" dxfId="26" priority="27">
      <formula>LEN(TRIM(AF191))=0</formula>
    </cfRule>
  </conditionalFormatting>
  <conditionalFormatting sqref="AG191:AQ191">
    <cfRule type="containsBlanks" dxfId="25" priority="26">
      <formula>LEN(TRIM(AG191))=0</formula>
    </cfRule>
  </conditionalFormatting>
  <conditionalFormatting sqref="AF192">
    <cfRule type="containsBlanks" dxfId="24" priority="25">
      <formula>LEN(TRIM(AF192))=0</formula>
    </cfRule>
  </conditionalFormatting>
  <conditionalFormatting sqref="AG192:AQ192">
    <cfRule type="containsBlanks" dxfId="23" priority="24">
      <formula>LEN(TRIM(AG192))=0</formula>
    </cfRule>
  </conditionalFormatting>
  <conditionalFormatting sqref="AF193">
    <cfRule type="containsBlanks" dxfId="22" priority="23">
      <formula>LEN(TRIM(AF193))=0</formula>
    </cfRule>
  </conditionalFormatting>
  <conditionalFormatting sqref="AG193:AQ193">
    <cfRule type="containsBlanks" dxfId="21" priority="22">
      <formula>LEN(TRIM(AG193))=0</formula>
    </cfRule>
  </conditionalFormatting>
  <conditionalFormatting sqref="AF194">
    <cfRule type="containsBlanks" dxfId="20" priority="21">
      <formula>LEN(TRIM(AF194))=0</formula>
    </cfRule>
  </conditionalFormatting>
  <conditionalFormatting sqref="AG194:AQ194">
    <cfRule type="containsBlanks" dxfId="19" priority="20">
      <formula>LEN(TRIM(AG194))=0</formula>
    </cfRule>
  </conditionalFormatting>
  <conditionalFormatting sqref="AF199">
    <cfRule type="containsBlanks" dxfId="18" priority="19">
      <formula>LEN(TRIM(AF199))=0</formula>
    </cfRule>
  </conditionalFormatting>
  <conditionalFormatting sqref="AG199:AQ199">
    <cfRule type="containsBlanks" dxfId="17" priority="18">
      <formula>LEN(TRIM(AG199))=0</formula>
    </cfRule>
  </conditionalFormatting>
  <conditionalFormatting sqref="AF200">
    <cfRule type="containsBlanks" dxfId="16" priority="17">
      <formula>LEN(TRIM(AF200))=0</formula>
    </cfRule>
  </conditionalFormatting>
  <conditionalFormatting sqref="AG200:AQ200">
    <cfRule type="containsBlanks" dxfId="15" priority="16">
      <formula>LEN(TRIM(AG200))=0</formula>
    </cfRule>
  </conditionalFormatting>
  <conditionalFormatting sqref="AF201">
    <cfRule type="containsBlanks" dxfId="14" priority="15">
      <formula>LEN(TRIM(AF201))=0</formula>
    </cfRule>
  </conditionalFormatting>
  <conditionalFormatting sqref="AG201:AQ201">
    <cfRule type="containsBlanks" dxfId="13" priority="14">
      <formula>LEN(TRIM(AG201))=0</formula>
    </cfRule>
  </conditionalFormatting>
  <conditionalFormatting sqref="AF203">
    <cfRule type="containsBlanks" dxfId="12" priority="13">
      <formula>LEN(TRIM(AF203))=0</formula>
    </cfRule>
  </conditionalFormatting>
  <conditionalFormatting sqref="AG203:AQ203">
    <cfRule type="containsBlanks" dxfId="11" priority="12">
      <formula>LEN(TRIM(AG203))=0</formula>
    </cfRule>
  </conditionalFormatting>
  <conditionalFormatting sqref="AF204">
    <cfRule type="containsBlanks" dxfId="10" priority="11">
      <formula>LEN(TRIM(AF204))=0</formula>
    </cfRule>
  </conditionalFormatting>
  <conditionalFormatting sqref="AG204:AQ204">
    <cfRule type="containsBlanks" dxfId="9" priority="10">
      <formula>LEN(TRIM(AG204))=0</formula>
    </cfRule>
  </conditionalFormatting>
  <conditionalFormatting sqref="AF205">
    <cfRule type="containsBlanks" dxfId="8" priority="9">
      <formula>LEN(TRIM(AF205))=0</formula>
    </cfRule>
  </conditionalFormatting>
  <conditionalFormatting sqref="AG205:AQ205">
    <cfRule type="containsBlanks" dxfId="7" priority="8">
      <formula>LEN(TRIM(AG205))=0</formula>
    </cfRule>
  </conditionalFormatting>
  <conditionalFormatting sqref="AF206">
    <cfRule type="containsBlanks" dxfId="6" priority="7">
      <formula>LEN(TRIM(AF206))=0</formula>
    </cfRule>
  </conditionalFormatting>
  <conditionalFormatting sqref="AG206:AQ206">
    <cfRule type="containsBlanks" dxfId="5" priority="6">
      <formula>LEN(TRIM(AG206))=0</formula>
    </cfRule>
  </conditionalFormatting>
  <conditionalFormatting sqref="I130:S130">
    <cfRule type="containsBlanks" dxfId="4" priority="5">
      <formula>LEN(TRIM(I130))=0</formula>
    </cfRule>
  </conditionalFormatting>
  <conditionalFormatting sqref="U130:AE130">
    <cfRule type="containsBlanks" dxfId="3" priority="4">
      <formula>LEN(TRIM(U130))=0</formula>
    </cfRule>
  </conditionalFormatting>
  <conditionalFormatting sqref="U130:AE130">
    <cfRule type="notContainsBlanks" dxfId="2" priority="3">
      <formula>LEN(TRIM(U130))&gt;0</formula>
    </cfRule>
  </conditionalFormatting>
  <conditionalFormatting sqref="AG130:AQ130">
    <cfRule type="containsBlanks" dxfId="1" priority="2">
      <formula>LEN(TRIM(AG130))=0</formula>
    </cfRule>
  </conditionalFormatting>
  <conditionalFormatting sqref="AG130:AQ130">
    <cfRule type="notContainsBlanks" dxfId="0" priority="1">
      <formula>LEN(TRIM(AG130))&gt;0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87" max="42" man="1"/>
    <brk id="22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Renata Makaj Kefelja</cp:lastModifiedBy>
  <cp:lastPrinted>2020-06-23T05:56:07Z</cp:lastPrinted>
  <dcterms:created xsi:type="dcterms:W3CDTF">2015-09-21T13:15:47Z</dcterms:created>
  <dcterms:modified xsi:type="dcterms:W3CDTF">2020-06-26T10:05:51Z</dcterms:modified>
</cp:coreProperties>
</file>